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540" yWindow="1620" windowWidth="9108" windowHeight="7908" firstSheet="5" activeTab="5"/>
  </bookViews>
  <sheets>
    <sheet name="подлужный 6а" sheetId="14" r:id="rId1"/>
    <sheet name="баринова" sheetId="13" r:id="rId2"/>
    <sheet name="в. котика" sheetId="12" r:id="rId3"/>
    <sheet name="задолье" sheetId="17" r:id="rId4"/>
    <sheet name="западная" sheetId="16" r:id="rId5"/>
    <sheet name="коммунистическая" sheetId="15" r:id="rId6"/>
    <sheet name="пер.Лихачева" sheetId="19" r:id="rId7"/>
    <sheet name="Лихачева" sheetId="18" r:id="rId8"/>
    <sheet name="Максимова" sheetId="21" r:id="rId9"/>
    <sheet name="Махалова" sheetId="20" r:id="rId10"/>
    <sheet name="Мира" sheetId="25" r:id="rId11"/>
    <sheet name="прибрежный" sheetId="23" r:id="rId12"/>
    <sheet name="сосновая, энгельса" sheetId="24" r:id="rId13"/>
    <sheet name="чугунова" sheetId="22" r:id="rId14"/>
    <sheet name="Маяковского" sheetId="11" r:id="rId15"/>
    <sheet name="1-й уч. ситники" sheetId="6" r:id="rId16"/>
    <sheet name="п.сит. ул.центральная" sheetId="8" r:id="rId17"/>
    <sheet name="п.жел. ул.ценртальная" sheetId="7" r:id="rId18"/>
    <sheet name="киселихинский госпиталь" sheetId="5" r:id="rId19"/>
    <sheet name="вокзальная" sheetId="9" r:id="rId20"/>
    <sheet name="садовая" sheetId="4" r:id="rId21"/>
    <sheet name="приречный" sheetId="3" r:id="rId22"/>
    <sheet name="октябрьская" sheetId="2" r:id="rId23"/>
    <sheet name="общежития" sheetId="10" r:id="rId24"/>
    <sheet name="новостройка" sheetId="1" r:id="rId25"/>
  </sheets>
  <calcPr calcId="144525"/>
</workbook>
</file>

<file path=xl/calcChain.xml><?xml version="1.0" encoding="utf-8"?>
<calcChain xmlns="http://schemas.openxmlformats.org/spreadsheetml/2006/main">
  <c r="E105" i="10" l="1"/>
  <c r="E98" i="10"/>
  <c r="D97" i="10"/>
  <c r="E97" i="10"/>
  <c r="E61" i="10"/>
  <c r="E54" i="10"/>
  <c r="D53" i="10"/>
  <c r="E17" i="10"/>
  <c r="D11" i="10"/>
  <c r="E11" i="10"/>
  <c r="D54" i="10"/>
  <c r="E53" i="10"/>
  <c r="P53" i="10"/>
  <c r="D98" i="10"/>
  <c r="P97" i="10"/>
  <c r="P11" i="10"/>
  <c r="E12" i="10"/>
  <c r="D12" i="10"/>
  <c r="C15" i="10"/>
  <c r="C101" i="10"/>
  <c r="C102" i="10"/>
  <c r="C58" i="10"/>
  <c r="C57" i="10"/>
  <c r="C16" i="10"/>
  <c r="E47" i="24" l="1"/>
  <c r="E48" i="24" s="1"/>
  <c r="D394" i="22"/>
  <c r="C394" i="22"/>
  <c r="C324" i="22"/>
  <c r="E324" i="22" s="1"/>
  <c r="E325" i="22" s="1"/>
  <c r="D289" i="22"/>
  <c r="C289" i="22"/>
  <c r="D185" i="22"/>
  <c r="C185" i="22"/>
  <c r="E185" i="22" s="1"/>
  <c r="E186" i="22" s="1"/>
  <c r="D150" i="22"/>
  <c r="C150" i="22"/>
  <c r="D115" i="22"/>
  <c r="C115" i="22"/>
  <c r="E115" i="22" s="1"/>
  <c r="E116" i="22" s="1"/>
  <c r="D80" i="22"/>
  <c r="C80" i="22"/>
  <c r="D45" i="22"/>
  <c r="C45" i="22"/>
  <c r="E45" i="22" s="1"/>
  <c r="E46" i="22" s="1"/>
  <c r="D11" i="22"/>
  <c r="C11" i="22"/>
  <c r="E464" i="22"/>
  <c r="E465" i="22" s="1"/>
  <c r="E429" i="22"/>
  <c r="E430" i="22" s="1"/>
  <c r="E394" i="22"/>
  <c r="E395" i="22" s="1"/>
  <c r="E359" i="22"/>
  <c r="E360" i="22" s="1"/>
  <c r="E289" i="22"/>
  <c r="E290" i="22" s="1"/>
  <c r="E254" i="22"/>
  <c r="E255" i="22" s="1"/>
  <c r="E219" i="22"/>
  <c r="E220" i="22" s="1"/>
  <c r="E150" i="22"/>
  <c r="E151" i="22" s="1"/>
  <c r="E80" i="22"/>
  <c r="E81" i="22" s="1"/>
  <c r="E11" i="22"/>
  <c r="E12" i="22" s="1"/>
  <c r="E13" i="24"/>
  <c r="E12" i="24"/>
  <c r="E117" i="23"/>
  <c r="E118" i="23" s="1"/>
  <c r="E82" i="23"/>
  <c r="E83" i="23" s="1"/>
  <c r="E47" i="23"/>
  <c r="E48" i="23" s="1"/>
  <c r="E11" i="23"/>
  <c r="E12" i="23" s="1"/>
  <c r="E962" i="25"/>
  <c r="E963" i="25" s="1"/>
  <c r="D860" i="25"/>
  <c r="C860" i="25"/>
  <c r="D384" i="25"/>
  <c r="C384" i="25"/>
  <c r="D248" i="25"/>
  <c r="C248" i="25"/>
  <c r="E928" i="25" l="1"/>
  <c r="E929" i="25" s="1"/>
  <c r="E894" i="25"/>
  <c r="E895" i="25" s="1"/>
  <c r="E860" i="25" l="1"/>
  <c r="E861" i="25" s="1"/>
  <c r="E826" i="25"/>
  <c r="E827" i="25" s="1"/>
  <c r="E792" i="25"/>
  <c r="E793" i="25" s="1"/>
  <c r="E758" i="25"/>
  <c r="E759" i="25" s="1"/>
  <c r="E724" i="25"/>
  <c r="E725" i="25" s="1"/>
  <c r="E690" i="25"/>
  <c r="E691" i="25" s="1"/>
  <c r="E656" i="25"/>
  <c r="E657" i="25" s="1"/>
  <c r="E622" i="25"/>
  <c r="E623" i="25" s="1"/>
  <c r="E588" i="25"/>
  <c r="E589" i="25" s="1"/>
  <c r="E554" i="25"/>
  <c r="E555" i="25" s="1"/>
  <c r="E520" i="25"/>
  <c r="E521" i="25" s="1"/>
  <c r="E486" i="25"/>
  <c r="E487" i="25" s="1"/>
  <c r="E452" i="25"/>
  <c r="E453" i="25" s="1"/>
  <c r="E418" i="25"/>
  <c r="E419" i="25" s="1"/>
  <c r="E384" i="25"/>
  <c r="E385" i="25" s="1"/>
  <c r="E350" i="25"/>
  <c r="E351" i="25" s="1"/>
  <c r="E316" i="25"/>
  <c r="E317" i="25" s="1"/>
  <c r="E282" i="25"/>
  <c r="E283" i="25" s="1"/>
  <c r="E248" i="25"/>
  <c r="E249" i="25" s="1"/>
  <c r="E214" i="25"/>
  <c r="E215" i="25" s="1"/>
  <c r="E180" i="25"/>
  <c r="E181" i="25" s="1"/>
  <c r="E146" i="25"/>
  <c r="E147" i="25" s="1"/>
  <c r="E112" i="25"/>
  <c r="E113" i="25" s="1"/>
  <c r="E78" i="25"/>
  <c r="E79" i="25" s="1"/>
  <c r="E44" i="25"/>
  <c r="E45" i="25" s="1"/>
  <c r="E10" i="25"/>
  <c r="E11" i="25" s="1"/>
  <c r="D150" i="11"/>
  <c r="C150" i="11"/>
  <c r="E185" i="11"/>
  <c r="E186" i="11" s="1"/>
  <c r="E150" i="11"/>
  <c r="E151" i="11" s="1"/>
  <c r="E115" i="11"/>
  <c r="E116" i="11" s="1"/>
  <c r="E80" i="11"/>
  <c r="E81" i="11" s="1"/>
  <c r="E45" i="11"/>
  <c r="E46" i="11" s="1"/>
  <c r="E10" i="11"/>
  <c r="E11" i="11" s="1"/>
  <c r="D78" i="20" l="1"/>
  <c r="C78" i="20"/>
  <c r="D44" i="20"/>
  <c r="C44" i="20"/>
  <c r="E962" i="20"/>
  <c r="E963" i="20" s="1"/>
  <c r="E928" i="20"/>
  <c r="E929" i="20" s="1"/>
  <c r="E860" i="20"/>
  <c r="E861" i="20" s="1"/>
  <c r="E826" i="20"/>
  <c r="E827" i="20" s="1"/>
  <c r="E792" i="20"/>
  <c r="E793" i="20" s="1"/>
  <c r="E758" i="20"/>
  <c r="E759" i="20"/>
  <c r="E656" i="20"/>
  <c r="E657" i="20"/>
  <c r="E554" i="20"/>
  <c r="E555" i="20" s="1"/>
  <c r="E520" i="20"/>
  <c r="E486" i="20"/>
  <c r="E487" i="20" s="1"/>
  <c r="E452" i="20"/>
  <c r="E453" i="20" s="1"/>
  <c r="E418" i="20"/>
  <c r="E419" i="20" s="1"/>
  <c r="E384" i="20"/>
  <c r="E385" i="20" s="1"/>
  <c r="E316" i="20"/>
  <c r="E317" i="20" s="1"/>
  <c r="E248" i="20"/>
  <c r="E249" i="20" s="1"/>
  <c r="E214" i="20"/>
  <c r="E215" i="20" s="1"/>
  <c r="E146" i="20"/>
  <c r="E147" i="20" s="1"/>
  <c r="E112" i="20"/>
  <c r="E113" i="20" s="1"/>
  <c r="E78" i="20"/>
  <c r="E79" i="20" s="1"/>
  <c r="C249" i="21"/>
  <c r="E249" i="21" s="1"/>
  <c r="E250" i="21" s="1"/>
  <c r="E215" i="21"/>
  <c r="E216" i="21" s="1"/>
  <c r="E181" i="21"/>
  <c r="E182" i="21" s="1"/>
  <c r="E147" i="21"/>
  <c r="E148" i="21" s="1"/>
  <c r="E113" i="21"/>
  <c r="E114" i="21" s="1"/>
  <c r="E79" i="21"/>
  <c r="E80" i="21" s="1"/>
  <c r="E45" i="21"/>
  <c r="E46" i="21" s="1"/>
  <c r="E11" i="21"/>
  <c r="E12" i="21" s="1"/>
  <c r="D181" i="18"/>
  <c r="C181" i="18"/>
  <c r="D113" i="18"/>
  <c r="C113" i="18"/>
  <c r="D45" i="18"/>
  <c r="E249" i="18"/>
  <c r="E250" i="18" s="1"/>
  <c r="E215" i="18"/>
  <c r="E216" i="18" s="1"/>
  <c r="E181" i="18"/>
  <c r="E182" i="18" s="1"/>
  <c r="E147" i="18"/>
  <c r="E148" i="18" s="1"/>
  <c r="E113" i="18"/>
  <c r="E114" i="18" s="1"/>
  <c r="E79" i="18"/>
  <c r="E80" i="18" s="1"/>
  <c r="E45" i="18"/>
  <c r="E46" i="18" s="1"/>
  <c r="E11" i="18"/>
  <c r="E12" i="18" s="1"/>
  <c r="E78" i="19"/>
  <c r="E79" i="19" s="1"/>
  <c r="E44" i="19"/>
  <c r="E45" i="19" s="1"/>
  <c r="E10" i="19"/>
  <c r="E11" i="19" s="1"/>
  <c r="E894" i="20" l="1"/>
  <c r="E895" i="20" s="1"/>
  <c r="E724" i="20"/>
  <c r="E725" i="20" s="1"/>
  <c r="E690" i="20"/>
  <c r="E691" i="20" s="1"/>
  <c r="E622" i="20"/>
  <c r="E623" i="20" s="1"/>
  <c r="E588" i="20"/>
  <c r="E589" i="20" s="1"/>
  <c r="E521" i="20"/>
  <c r="E350" i="20"/>
  <c r="E351" i="20" s="1"/>
  <c r="E282" i="20"/>
  <c r="E283" i="20" s="1"/>
  <c r="E180" i="20"/>
  <c r="E181" i="20" s="1"/>
  <c r="E44" i="20"/>
  <c r="E45" i="20" s="1"/>
  <c r="E10" i="20"/>
  <c r="E11" i="20" s="1"/>
  <c r="D112" i="15" l="1"/>
  <c r="C112" i="15"/>
  <c r="E112" i="15" s="1"/>
  <c r="E113" i="15" s="1"/>
  <c r="D78" i="15"/>
  <c r="C78" i="15"/>
  <c r="E78" i="15" s="1"/>
  <c r="E79" i="15" s="1"/>
  <c r="D44" i="15"/>
  <c r="C44" i="15"/>
  <c r="E44" i="15" s="1"/>
  <c r="E45" i="15" s="1"/>
  <c r="D10" i="15"/>
  <c r="C10" i="15"/>
  <c r="E248" i="15"/>
  <c r="E249" i="15" s="1"/>
  <c r="E214" i="15"/>
  <c r="E215" i="15" s="1"/>
  <c r="E180" i="15"/>
  <c r="E181" i="15" s="1"/>
  <c r="E146" i="15"/>
  <c r="E147" i="15" s="1"/>
  <c r="E10" i="15"/>
  <c r="E11" i="15" s="1"/>
  <c r="E282" i="16"/>
  <c r="E283" i="16" s="1"/>
  <c r="E248" i="16"/>
  <c r="E249" i="16" s="1"/>
  <c r="E214" i="16"/>
  <c r="E215" i="16" s="1"/>
  <c r="E180" i="16"/>
  <c r="E181" i="16" s="1"/>
  <c r="E146" i="16"/>
  <c r="E147" i="16" s="1"/>
  <c r="E112" i="16"/>
  <c r="E113" i="16" s="1"/>
  <c r="E78" i="16"/>
  <c r="E79" i="16" s="1"/>
  <c r="E44" i="16"/>
  <c r="E45" i="16" s="1"/>
  <c r="E10" i="16"/>
  <c r="E11" i="16" s="1"/>
  <c r="E10" i="17"/>
  <c r="E11" i="17" s="1"/>
  <c r="D326" i="12"/>
  <c r="C326" i="12"/>
  <c r="E326" i="12" s="1"/>
  <c r="E327" i="12" s="1"/>
  <c r="E361" i="12"/>
  <c r="E362" i="12" s="1"/>
  <c r="E291" i="12"/>
  <c r="E292" i="12" s="1"/>
  <c r="E256" i="12"/>
  <c r="E257" i="12" s="1"/>
  <c r="E221" i="12"/>
  <c r="E222" i="12" s="1"/>
  <c r="E186" i="12"/>
  <c r="E187" i="12" s="1"/>
  <c r="E151" i="12"/>
  <c r="E152" i="12" s="1"/>
  <c r="E116" i="12"/>
  <c r="E117" i="12" s="1"/>
  <c r="E81" i="12"/>
  <c r="E82" i="12" s="1"/>
  <c r="E46" i="12"/>
  <c r="E47" i="12" s="1"/>
  <c r="E11" i="12" l="1"/>
  <c r="E12" i="12" s="1"/>
  <c r="E112" i="13"/>
  <c r="E113" i="13" s="1"/>
  <c r="E78" i="13"/>
  <c r="E79" i="13" s="1"/>
  <c r="E44" i="13"/>
  <c r="E45" i="13" s="1"/>
  <c r="D10" i="13"/>
  <c r="E10" i="13"/>
  <c r="E11" i="13" s="1"/>
  <c r="E10" i="14" l="1"/>
  <c r="E11" i="14" s="1"/>
  <c r="D783" i="1" l="1"/>
  <c r="D748" i="1"/>
  <c r="D711" i="1"/>
  <c r="D676" i="1"/>
  <c r="D640" i="1"/>
  <c r="D604" i="1"/>
  <c r="D570" i="1"/>
  <c r="D535" i="1"/>
  <c r="D501" i="1"/>
  <c r="D466" i="1"/>
  <c r="D432" i="1"/>
  <c r="D395" i="1"/>
  <c r="D360" i="1"/>
  <c r="D325" i="1"/>
  <c r="D290" i="1"/>
  <c r="D255" i="1"/>
  <c r="D219" i="1"/>
  <c r="D184" i="1"/>
  <c r="D150" i="1"/>
  <c r="D115" i="1"/>
  <c r="D80" i="1"/>
  <c r="D45" i="1"/>
  <c r="D10" i="1"/>
  <c r="D219" i="2"/>
  <c r="D184" i="2"/>
  <c r="D150" i="2"/>
  <c r="D115" i="2"/>
  <c r="D80" i="2"/>
  <c r="D46" i="2"/>
  <c r="D11" i="2"/>
  <c r="D11" i="3" l="1"/>
  <c r="D58" i="4"/>
  <c r="D22" i="4"/>
  <c r="D148" i="9"/>
  <c r="D113" i="9"/>
  <c r="D79" i="9"/>
  <c r="D45" i="9"/>
  <c r="D11" i="9"/>
  <c r="D114" i="5"/>
  <c r="D79" i="5"/>
  <c r="D44" i="5"/>
  <c r="D10" i="5"/>
  <c r="D386" i="7"/>
  <c r="D352" i="7"/>
  <c r="D318" i="7"/>
  <c r="D284" i="7"/>
  <c r="D249" i="7"/>
  <c r="D215" i="7"/>
  <c r="D181" i="7"/>
  <c r="D147" i="7"/>
  <c r="D112" i="7"/>
  <c r="D78" i="7"/>
  <c r="D44" i="7"/>
  <c r="D10" i="7"/>
  <c r="D840" i="8"/>
  <c r="D806" i="8"/>
  <c r="D771" i="8"/>
  <c r="D736" i="8"/>
  <c r="D701" i="8"/>
  <c r="D664" i="8"/>
  <c r="D630" i="8"/>
  <c r="D595" i="8"/>
  <c r="D560" i="8"/>
  <c r="D526" i="8"/>
  <c r="D492" i="8"/>
  <c r="D460" i="8"/>
  <c r="D426" i="8"/>
  <c r="D392" i="8"/>
  <c r="D357" i="8"/>
  <c r="D323" i="8"/>
  <c r="D289" i="8"/>
  <c r="D254" i="8"/>
  <c r="D220" i="8"/>
  <c r="D186" i="8"/>
  <c r="D151" i="8"/>
  <c r="D117" i="8"/>
  <c r="D83" i="8"/>
  <c r="D47" i="8"/>
  <c r="D11" i="8"/>
  <c r="D258" i="6" l="1"/>
  <c r="D223" i="6"/>
  <c r="D190" i="6"/>
  <c r="D155" i="6"/>
  <c r="D120" i="6"/>
  <c r="D86" i="6"/>
  <c r="D52" i="6"/>
  <c r="D12" i="6"/>
  <c r="D185" i="1" l="1"/>
  <c r="D81" i="1"/>
  <c r="D11" i="1"/>
  <c r="D641" i="1"/>
  <c r="D784" i="1"/>
  <c r="D749" i="1"/>
  <c r="D712" i="1"/>
  <c r="D677" i="1"/>
  <c r="D605" i="1"/>
  <c r="D571" i="1"/>
  <c r="D536" i="1"/>
  <c r="D502" i="1"/>
  <c r="D467" i="1"/>
  <c r="D433" i="1"/>
  <c r="D396" i="1"/>
  <c r="D361" i="1"/>
  <c r="D326" i="1"/>
  <c r="D291" i="1"/>
  <c r="D256" i="1"/>
  <c r="D220" i="1"/>
  <c r="D151" i="1"/>
  <c r="D116" i="1"/>
  <c r="D46" i="1"/>
  <c r="D23" i="4"/>
  <c r="D220" i="2" l="1"/>
  <c r="D185" i="2"/>
  <c r="D151" i="2"/>
  <c r="D116" i="2"/>
  <c r="D81" i="2"/>
  <c r="D47" i="2"/>
  <c r="D12" i="2"/>
  <c r="D12" i="3"/>
  <c r="D59" i="4"/>
  <c r="D149" i="9"/>
  <c r="D114" i="9"/>
  <c r="D80" i="9"/>
  <c r="D46" i="9"/>
  <c r="D12" i="9"/>
  <c r="D45" i="5"/>
  <c r="D11" i="5"/>
  <c r="D319" i="7"/>
  <c r="D285" i="7"/>
  <c r="D148" i="7"/>
  <c r="D737" i="8"/>
  <c r="D115" i="5" l="1"/>
  <c r="D79" i="7"/>
  <c r="D216" i="7"/>
  <c r="D45" i="7"/>
  <c r="D152" i="8"/>
  <c r="D191" i="6"/>
  <c r="D80" i="5"/>
  <c r="D387" i="7"/>
  <c r="D353" i="7"/>
  <c r="D250" i="7"/>
  <c r="D182" i="7"/>
  <c r="D113" i="7"/>
  <c r="D11" i="7"/>
  <c r="D841" i="8"/>
  <c r="D807" i="8"/>
  <c r="D772" i="8"/>
  <c r="D12" i="8"/>
  <c r="D324" i="8"/>
  <c r="D358" i="8"/>
  <c r="D527" i="8"/>
  <c r="D702" i="8"/>
  <c r="D665" i="8"/>
  <c r="D631" i="8"/>
  <c r="D596" i="8"/>
  <c r="D561" i="8"/>
  <c r="D118" i="8"/>
  <c r="D187" i="8"/>
  <c r="D493" i="8"/>
  <c r="D290" i="8"/>
  <c r="D461" i="8"/>
  <c r="D48" i="8"/>
  <c r="D84" i="8"/>
  <c r="D427" i="8"/>
  <c r="D393" i="8"/>
  <c r="D255" i="8"/>
  <c r="D221" i="8"/>
  <c r="D259" i="6"/>
  <c r="D224" i="6"/>
  <c r="D156" i="6"/>
  <c r="D121" i="6"/>
  <c r="D87" i="6"/>
  <c r="D53" i="6"/>
  <c r="D13" i="6"/>
</calcChain>
</file>

<file path=xl/sharedStrings.xml><?xml version="1.0" encoding="utf-8"?>
<sst xmlns="http://schemas.openxmlformats.org/spreadsheetml/2006/main" count="6380" uniqueCount="208">
  <si>
    <t>Вид услуг</t>
  </si>
  <si>
    <t>Начислено средств</t>
  </si>
  <si>
    <t>Получено средств</t>
  </si>
  <si>
    <t>Выполнено работ</t>
  </si>
  <si>
    <t>Отчет</t>
  </si>
  <si>
    <t>ООО ДУК "Стеклозаводец-Бор"</t>
  </si>
  <si>
    <t>ул.Новостройка д.</t>
  </si>
  <si>
    <t>Остаток денежных средств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</si>
  <si>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</si>
  <si>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</si>
  <si>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</si>
  <si>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 с учетом выполненных работ</t>
  </si>
  <si>
    <t>ул.Октябрьская д.</t>
  </si>
  <si>
    <t>9а</t>
  </si>
  <si>
    <t>п.Кр.Слобода</t>
  </si>
  <si>
    <t>ул.Садовая д.</t>
  </si>
  <si>
    <t>5а</t>
  </si>
  <si>
    <t>п.Ситники</t>
  </si>
  <si>
    <t>1-й участок д.</t>
  </si>
  <si>
    <t>1а</t>
  </si>
  <si>
    <t>ул.Центральная д.</t>
  </si>
  <si>
    <t>3а</t>
  </si>
  <si>
    <t>18а</t>
  </si>
  <si>
    <t>ст.Киселиха</t>
  </si>
  <si>
    <t>о выпоненных работах по техническому обслуживанию общего имущества за период</t>
  </si>
  <si>
    <t>Техническое обслуживание</t>
  </si>
  <si>
    <t>Выполнено работ по техническому обслуживанию жилья</t>
  </si>
  <si>
    <t>Аварийно-восстановительные работы</t>
  </si>
  <si>
    <t>Вывоз твердых бытовых отходов</t>
  </si>
  <si>
    <t>Обслуживание внутридомовых сетей водоснабжения</t>
  </si>
  <si>
    <t>Обслуживание внутридомовых сетей водоотведения</t>
  </si>
  <si>
    <t>Обслуживание внутридомовых сетей газоснабжения</t>
  </si>
  <si>
    <t>Обслуживание внутридомовых сетей отопления</t>
  </si>
  <si>
    <t>Обслуживание внутридомовых сетей электроснабжения</t>
  </si>
  <si>
    <t>Периодич. Проверка венкан. И дымоходов кр. Кирпич</t>
  </si>
  <si>
    <t>Проведение плановых и внеплановых осмотров строительных конструкций</t>
  </si>
  <si>
    <t>Проведение электро-измерительных работ</t>
  </si>
  <si>
    <t>Прочие услуги</t>
  </si>
  <si>
    <t>Услуги управляющей компании</t>
  </si>
  <si>
    <t>Уборка придомовой территории</t>
  </si>
  <si>
    <t>п.Железнодорожный</t>
  </si>
  <si>
    <t>тер.Киселихинского госпиталя д.1</t>
  </si>
  <si>
    <t>тер.Киселихинского госпиталя д.2</t>
  </si>
  <si>
    <t>тер.Киселихинского госпиталя д.4</t>
  </si>
  <si>
    <t>тер.Киселихинского госпиталя д.7</t>
  </si>
  <si>
    <t>ул.Вокзальная д.2</t>
  </si>
  <si>
    <t>ул.Вокзальная д.3</t>
  </si>
  <si>
    <t>ул.Вокзальная д.4</t>
  </si>
  <si>
    <t>ул.Вокзальная д.6</t>
  </si>
  <si>
    <t>ул.Вокзальная д.7</t>
  </si>
  <si>
    <t>сп.Приречный д.</t>
  </si>
  <si>
    <t>г.Бор</t>
  </si>
  <si>
    <t>ул.Чугунова  д.</t>
  </si>
  <si>
    <t>Текущий ремонт</t>
  </si>
  <si>
    <t>о выпоненных работах по техническому обслуживанию и текущему ремонту общего имущества за период</t>
  </si>
  <si>
    <t>Начислено средств от населения</t>
  </si>
  <si>
    <t>Получено средств от населения</t>
  </si>
  <si>
    <t>Получено средств из бюджета(субсидия)</t>
  </si>
  <si>
    <t>Остаток денежных средств с учетом выполненных работ</t>
  </si>
  <si>
    <t>с января по декабрь 2015 год</t>
  </si>
  <si>
    <t>с январь по декабрь 2015 год</t>
  </si>
  <si>
    <t xml:space="preserve"> с января по декабрь 2015 год</t>
  </si>
  <si>
    <t>пер. Подлужный д.6а</t>
  </si>
  <si>
    <t>ул. Баринова д. 2</t>
  </si>
  <si>
    <t>ул. Баринова д. 3</t>
  </si>
  <si>
    <t>ул. Баринова д. 4</t>
  </si>
  <si>
    <t>ул. Баринова д. 5</t>
  </si>
  <si>
    <t>ул. В.Котика д.1а</t>
  </si>
  <si>
    <t>ул. В.Котика д.2</t>
  </si>
  <si>
    <t>ул. В.Котика д.3</t>
  </si>
  <si>
    <t>ул. В.Котика д.3а</t>
  </si>
  <si>
    <t>ул. В.Котика д.4</t>
  </si>
  <si>
    <t>ул. В.Котика д.4а</t>
  </si>
  <si>
    <t>ул. В.Котика д.5</t>
  </si>
  <si>
    <t>ул. В.Котика д.6</t>
  </si>
  <si>
    <t>ул. В.Котика д.7</t>
  </si>
  <si>
    <t>ул. В.Котика д.9</t>
  </si>
  <si>
    <t>ул. В.Котика д.18</t>
  </si>
  <si>
    <t>ул. Задолье д.65а</t>
  </si>
  <si>
    <t>ул.Западная д.11</t>
  </si>
  <si>
    <t>ул.Западная д.12</t>
  </si>
  <si>
    <t>ул.Западная д.13</t>
  </si>
  <si>
    <t>ул.Западная д.14</t>
  </si>
  <si>
    <t>ул.Западная д.15</t>
  </si>
  <si>
    <t>ул.Западная д.16</t>
  </si>
  <si>
    <t>ул.Западная д.17</t>
  </si>
  <si>
    <t>ул.Западная д.18</t>
  </si>
  <si>
    <t>ул.Западная д.19</t>
  </si>
  <si>
    <t>ул.Коммунистическая д.4</t>
  </si>
  <si>
    <t>ул.Коммунистическая д.6</t>
  </si>
  <si>
    <t>ул.Коммунистическая д.7</t>
  </si>
  <si>
    <t>ул.Коммунистическая д.9</t>
  </si>
  <si>
    <t>ул.Коммунистическая д.13</t>
  </si>
  <si>
    <t>ул.Коммунистическая д.13а</t>
  </si>
  <si>
    <t>ул.Коммунистическая д.15</t>
  </si>
  <si>
    <t>ул.Коммунистическая д.30</t>
  </si>
  <si>
    <t>пер.Лихачева д.1</t>
  </si>
  <si>
    <t>пер.Лихачева д.2</t>
  </si>
  <si>
    <t>пер.Лихачева д.3</t>
  </si>
  <si>
    <t>ул.Лихачева д.1а</t>
  </si>
  <si>
    <t>ул.Лихачева д.1б</t>
  </si>
  <si>
    <t>ул.Лихачева д.2а</t>
  </si>
  <si>
    <t>ул.Лихачева д.2б</t>
  </si>
  <si>
    <t>ул.Лихачева д.3а</t>
  </si>
  <si>
    <t>пер.Лихачева д.4а</t>
  </si>
  <si>
    <t>ул.Лихачева д.6а</t>
  </si>
  <si>
    <t>ул.Лихачева д.7а</t>
  </si>
  <si>
    <t>ул.Максимова д.6</t>
  </si>
  <si>
    <t>ул.Максимова д.8</t>
  </si>
  <si>
    <t>ул.Максимова д.10</t>
  </si>
  <si>
    <t>ул.Максимова д.12</t>
  </si>
  <si>
    <t>ул.Максимова д.16</t>
  </si>
  <si>
    <t>ул.Максимова д.18</t>
  </si>
  <si>
    <t>ул.Максимова д.20</t>
  </si>
  <si>
    <t>ул.Максимова д.22</t>
  </si>
  <si>
    <t>ул.Махалова д.1</t>
  </si>
  <si>
    <t>ул.Махалова д.2</t>
  </si>
  <si>
    <t>ул.Махалова д.4</t>
  </si>
  <si>
    <t>ул.Махалова д.5</t>
  </si>
  <si>
    <t>ул.Махалова д.6</t>
  </si>
  <si>
    <t>ул.Махалова д.7</t>
  </si>
  <si>
    <t>ул.Махалова д.9</t>
  </si>
  <si>
    <t>ул.Махалова д.10</t>
  </si>
  <si>
    <t>ул.Махалова д.11</t>
  </si>
  <si>
    <t>ул.Махалова д.12</t>
  </si>
  <si>
    <t>ул.Махалова д.13</t>
  </si>
  <si>
    <t>ул.Махалова д.14</t>
  </si>
  <si>
    <t>ул.Махалова д.15</t>
  </si>
  <si>
    <t>ул.Махалова д.16</t>
  </si>
  <si>
    <t>ул.Махалова д.17</t>
  </si>
  <si>
    <t>ул.Махалова д.18</t>
  </si>
  <si>
    <t>ул.Махалова д.19</t>
  </si>
  <si>
    <t>ул.Махалова д.20</t>
  </si>
  <si>
    <t>ул.Махалова д.21</t>
  </si>
  <si>
    <t>ул.Махалова д.22</t>
  </si>
  <si>
    <t>ул.Махалова д.24</t>
  </si>
  <si>
    <t>ул.Махалова д.25</t>
  </si>
  <si>
    <t>ул.Махалова д.26</t>
  </si>
  <si>
    <t>ул.Махалова д.28</t>
  </si>
  <si>
    <t>ул.Махалова д.30</t>
  </si>
  <si>
    <t>ул.Махалова д.32</t>
  </si>
  <si>
    <t>ул.Махалова д.34</t>
  </si>
  <si>
    <t>ул.Махалова д.36</t>
  </si>
  <si>
    <t>ул.Махалова д.38</t>
  </si>
  <si>
    <t>Маяковского д.1</t>
  </si>
  <si>
    <t>Маяковского д.3</t>
  </si>
  <si>
    <t>Маяковского д.3а</t>
  </si>
  <si>
    <t>Маяковского д.4</t>
  </si>
  <si>
    <t>Маяковского д.5</t>
  </si>
  <si>
    <t>Маяковского д.7</t>
  </si>
  <si>
    <t>ул.Мира д.1</t>
  </si>
  <si>
    <t>ул.Мира д.2</t>
  </si>
  <si>
    <t>ул.Мира д.3</t>
  </si>
  <si>
    <t>ул.Мира д.4</t>
  </si>
  <si>
    <t>ул.Мира д.5</t>
  </si>
  <si>
    <t>ул.Мира д.6</t>
  </si>
  <si>
    <t>ул.Мира д.7</t>
  </si>
  <si>
    <t>ул.Мира д.8</t>
  </si>
  <si>
    <t>ул.Мира д.9</t>
  </si>
  <si>
    <t>ул.Мира д.10</t>
  </si>
  <si>
    <t>ул.Мира д.11</t>
  </si>
  <si>
    <t>ул.Мира д.12</t>
  </si>
  <si>
    <t>ул.Мира д.13</t>
  </si>
  <si>
    <t>ул.Мира д.14</t>
  </si>
  <si>
    <t>ул.Мира д.15</t>
  </si>
  <si>
    <t>ул.Мира д.16</t>
  </si>
  <si>
    <t>ул.Мира д.17</t>
  </si>
  <si>
    <t>ул.Мира д.18</t>
  </si>
  <si>
    <t>ул.Мира д.19</t>
  </si>
  <si>
    <t>ул.Мира д.20</t>
  </si>
  <si>
    <t>ул.Мира д.21</t>
  </si>
  <si>
    <t>ул.Мира д.22</t>
  </si>
  <si>
    <t>ул.Мира д.23</t>
  </si>
  <si>
    <t>ул.Мира д.24</t>
  </si>
  <si>
    <t>ул.Мира д.25</t>
  </si>
  <si>
    <t>ул.Мира д.26</t>
  </si>
  <si>
    <t>ул.Мира д.28</t>
  </si>
  <si>
    <t>ул.Мира д.30</t>
  </si>
  <si>
    <t>ул.Мира д.32</t>
  </si>
  <si>
    <t>м-он Прибрежый д.1</t>
  </si>
  <si>
    <t>м-он Прибрежый д.2</t>
  </si>
  <si>
    <t>м-он Прибрежый д.3</t>
  </si>
  <si>
    <t>м-он Прибрежый д.6</t>
  </si>
  <si>
    <t>ул.Сосновая д.71а</t>
  </si>
  <si>
    <t>ул.Чугунова д.1</t>
  </si>
  <si>
    <t>ул.Чугунова д.2</t>
  </si>
  <si>
    <t>ул.Чугунова д.3</t>
  </si>
  <si>
    <t>ул.Чугунова д.4</t>
  </si>
  <si>
    <t>ул.Чугунова д.5</t>
  </si>
  <si>
    <t>ул.Чугунова д.6</t>
  </si>
  <si>
    <t>ул.Чугунова д.7</t>
  </si>
  <si>
    <t>ул.Чугунова д.10</t>
  </si>
  <si>
    <t>ул.Чугунова д.11</t>
  </si>
  <si>
    <t>ул.Чугунова д.14</t>
  </si>
  <si>
    <t>ул.Чугунова д.15</t>
  </si>
  <si>
    <t>ул.Чугунова д.16</t>
  </si>
  <si>
    <t>ул.Чугунова д.17</t>
  </si>
  <si>
    <t>ул.Чугунова д.18</t>
  </si>
  <si>
    <t>ул.Энгельса д.1а</t>
  </si>
  <si>
    <t>с января 2015 года по декабрь 2015 год</t>
  </si>
  <si>
    <t>с января 2015 года по декабрь 2015год</t>
  </si>
  <si>
    <t>Наименование работ</t>
  </si>
  <si>
    <t>стоимость работ (руб)</t>
  </si>
  <si>
    <t>ремонт канализационного трубопровода</t>
  </si>
  <si>
    <t>электротехнические работы</t>
  </si>
  <si>
    <t>Смена участков трубопровода канализации, ХВС, ГВС</t>
  </si>
  <si>
    <t>декоративный ремонт подъездов</t>
  </si>
  <si>
    <t>санитарнотехнические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</si>
</sst>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/>
    <xf numFmtId="0" fontId="5" fillId="0" borderId="0" xfId="0" applyFont="1"/>
    <xf numFmtId="2" fontId="0" fillId="0" borderId="1" xfId="0" applyNumberFormat="1" applyBorder="1"/>
    <xf numFmtId="164" fontId="0" fillId="0" borderId="1" xfId="0" applyNumberFormat="1" applyBorder="1"/>
    <xf numFmtId="0" fontId="6" fillId="0" borderId="0" xfId="0" applyFont="1"/>
    <xf numFmtId="0" fontId="0" fillId="0" borderId="4" xfId="0" applyBorder="1" applyAlignment="1"/>
    <xf numFmtId="2" fontId="0" fillId="0" borderId="0" xfId="0" applyNumberFormat="1"/>
    <xf numFmtId="0" fontId="2" fillId="0" borderId="1" xfId="0" applyFont="1" applyBorder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workbookViewId="0">
      <selection activeCell="B2" sqref="B2:F34"/>
    </sheetView>
  </sheetViews>
  <sheetFormatPr defaultRowHeight="14.4" x14ac:dyDescent="0.3"/>
  <cols>
    <col min="1" max="1" width="6" customWidth="1"/>
    <col min="2" max="2" width="35.5546875" customWidth="1"/>
    <col min="3" max="3" width="12.5546875" customWidth="1"/>
    <col min="4" max="4" width="11.21875" customWidth="1"/>
    <col min="5" max="5" width="11.886718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8" t="s">
        <v>51</v>
      </c>
      <c r="C6" s="31" t="s">
        <v>62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28520.46</v>
      </c>
      <c r="D10" s="1">
        <v>22827.3</v>
      </c>
      <c r="E10" s="1">
        <f>C10</f>
        <v>28520.46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3" x14ac:dyDescent="0.3">
      <c r="B34" t="s">
        <v>9</v>
      </c>
      <c r="C34" t="s">
        <v>10</v>
      </c>
    </row>
  </sheetData>
  <mergeCells count="2">
    <mergeCell ref="B11:D11"/>
    <mergeCell ref="C6:D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86"/>
  <sheetViews>
    <sheetView topLeftCell="A937" workbookViewId="0">
      <selection activeCell="B954" sqref="B954:H987"/>
    </sheetView>
  </sheetViews>
  <sheetFormatPr defaultRowHeight="14.4" x14ac:dyDescent="0.3"/>
  <cols>
    <col min="2" max="2" width="34.109375" customWidth="1"/>
    <col min="3" max="3" width="10.88671875" customWidth="1"/>
    <col min="4" max="4" width="10" customWidth="1"/>
    <col min="5" max="5" width="12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8" t="s">
        <v>51</v>
      </c>
      <c r="C6" s="31" t="s">
        <v>115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202437.84</v>
      </c>
      <c r="D10" s="1">
        <v>170852.04</v>
      </c>
      <c r="E10" s="1">
        <f>C10</f>
        <v>202437.84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8" t="s">
        <v>51</v>
      </c>
      <c r="C40" s="31" t="s">
        <v>116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f>285483.72+6518.89</f>
        <v>292002.61</v>
      </c>
      <c r="D44" s="1">
        <f>234569.84+6518.89</f>
        <v>241088.73</v>
      </c>
      <c r="E44" s="1">
        <f>C44</f>
        <v>292002.61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8" t="s">
        <v>51</v>
      </c>
      <c r="C74" s="31" t="s">
        <v>117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f>190417.3+9947.3</f>
        <v>200364.59999999998</v>
      </c>
      <c r="D78" s="1">
        <f>157123.4+9947.3</f>
        <v>167070.69999999998</v>
      </c>
      <c r="E78" s="1">
        <f>C78</f>
        <v>200364.59999999998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5" x14ac:dyDescent="0.3">
      <c r="B100" t="s">
        <v>8</v>
      </c>
    </row>
    <row r="102" spans="2:5" x14ac:dyDescent="0.3">
      <c r="B102" t="s">
        <v>9</v>
      </c>
      <c r="C102" t="s">
        <v>10</v>
      </c>
    </row>
    <row r="104" spans="2:5" ht="15.6" x14ac:dyDescent="0.3">
      <c r="C104" s="4" t="s">
        <v>4</v>
      </c>
      <c r="D104" s="4"/>
    </row>
    <row r="105" spans="2:5" ht="15.6" x14ac:dyDescent="0.3">
      <c r="C105" s="4" t="s">
        <v>5</v>
      </c>
      <c r="D105" s="4"/>
    </row>
    <row r="106" spans="2:5" x14ac:dyDescent="0.3">
      <c r="B106" s="5" t="s">
        <v>24</v>
      </c>
      <c r="C106" s="5"/>
      <c r="D106" s="5"/>
      <c r="E106" s="5"/>
    </row>
    <row r="107" spans="2:5" x14ac:dyDescent="0.3">
      <c r="B107" s="5"/>
      <c r="C107" s="5" t="s">
        <v>59</v>
      </c>
      <c r="D107" s="5"/>
      <c r="E107" s="5"/>
    </row>
    <row r="108" spans="2:5" x14ac:dyDescent="0.3">
      <c r="B108" s="18" t="s">
        <v>51</v>
      </c>
      <c r="C108" s="31" t="s">
        <v>118</v>
      </c>
      <c r="D108" s="31"/>
    </row>
    <row r="111" spans="2:5" ht="28.8" x14ac:dyDescent="0.3">
      <c r="B111" s="1" t="s">
        <v>0</v>
      </c>
      <c r="C111" s="2" t="s">
        <v>1</v>
      </c>
      <c r="D111" s="2" t="s">
        <v>2</v>
      </c>
      <c r="E111" s="2" t="s">
        <v>3</v>
      </c>
    </row>
    <row r="112" spans="2:5" x14ac:dyDescent="0.3">
      <c r="B112" s="3" t="s">
        <v>25</v>
      </c>
      <c r="C112" s="1">
        <v>203870.39999999997</v>
      </c>
      <c r="D112" s="1">
        <v>186415.33999999997</v>
      </c>
      <c r="E112" s="1">
        <f>C112</f>
        <v>203870.39999999997</v>
      </c>
    </row>
    <row r="113" spans="2:5" x14ac:dyDescent="0.3">
      <c r="B113" s="28" t="s">
        <v>7</v>
      </c>
      <c r="C113" s="29"/>
      <c r="D113" s="30"/>
      <c r="E113" s="1">
        <f>C112-E112</f>
        <v>0</v>
      </c>
    </row>
    <row r="115" spans="2:5" x14ac:dyDescent="0.3">
      <c r="B115" s="5" t="s">
        <v>26</v>
      </c>
    </row>
    <row r="117" spans="2:5" x14ac:dyDescent="0.3">
      <c r="B117" s="9" t="s">
        <v>27</v>
      </c>
    </row>
    <row r="118" spans="2:5" x14ac:dyDescent="0.3">
      <c r="B118" s="9" t="s">
        <v>28</v>
      </c>
      <c r="C118" s="9"/>
      <c r="D118" s="9"/>
      <c r="E118" s="9"/>
    </row>
    <row r="119" spans="2:5" x14ac:dyDescent="0.3">
      <c r="B119" s="9" t="s">
        <v>29</v>
      </c>
      <c r="C119" s="9"/>
      <c r="D119" s="9"/>
      <c r="E119" s="9"/>
    </row>
    <row r="120" spans="2:5" x14ac:dyDescent="0.3">
      <c r="B120" s="9" t="s">
        <v>30</v>
      </c>
      <c r="C120" s="9"/>
      <c r="D120" s="9"/>
      <c r="E120" s="9"/>
    </row>
    <row r="121" spans="2:5" x14ac:dyDescent="0.3">
      <c r="B121" s="9" t="s">
        <v>31</v>
      </c>
      <c r="C121" s="9"/>
      <c r="D121" s="9"/>
      <c r="E121" s="9"/>
    </row>
    <row r="122" spans="2:5" x14ac:dyDescent="0.3">
      <c r="B122" s="9" t="s">
        <v>32</v>
      </c>
      <c r="C122" s="9"/>
      <c r="D122" s="9"/>
      <c r="E122" s="9"/>
    </row>
    <row r="123" spans="2:5" x14ac:dyDescent="0.3">
      <c r="B123" s="9" t="s">
        <v>33</v>
      </c>
      <c r="C123" s="9"/>
      <c r="D123" s="9"/>
      <c r="E123" s="9"/>
    </row>
    <row r="124" spans="2:5" x14ac:dyDescent="0.3">
      <c r="B124" s="9" t="s">
        <v>34</v>
      </c>
      <c r="C124" s="9"/>
      <c r="D124" s="9"/>
      <c r="E124" s="9"/>
    </row>
    <row r="125" spans="2:5" x14ac:dyDescent="0.3">
      <c r="B125" s="9" t="s">
        <v>35</v>
      </c>
      <c r="C125" s="9"/>
      <c r="D125" s="9"/>
      <c r="E125" s="9"/>
    </row>
    <row r="126" spans="2:5" x14ac:dyDescent="0.3">
      <c r="B126" s="9" t="s">
        <v>36</v>
      </c>
      <c r="C126" s="9"/>
      <c r="D126" s="9"/>
      <c r="E126" s="9"/>
    </row>
    <row r="127" spans="2:5" x14ac:dyDescent="0.3">
      <c r="B127" s="9" t="s">
        <v>39</v>
      </c>
      <c r="C127" s="9"/>
      <c r="D127" s="9"/>
      <c r="E127" s="9"/>
    </row>
    <row r="128" spans="2:5" x14ac:dyDescent="0.3">
      <c r="B128" s="9" t="s">
        <v>38</v>
      </c>
      <c r="C128" s="9"/>
      <c r="D128" s="9"/>
      <c r="E128" s="9"/>
    </row>
    <row r="134" spans="2:5" x14ac:dyDescent="0.3">
      <c r="B134" t="s">
        <v>8</v>
      </c>
    </row>
    <row r="136" spans="2:5" x14ac:dyDescent="0.3">
      <c r="B136" t="s">
        <v>9</v>
      </c>
      <c r="C136" t="s">
        <v>10</v>
      </c>
    </row>
    <row r="138" spans="2:5" ht="15.6" x14ac:dyDescent="0.3">
      <c r="C138" s="4" t="s">
        <v>4</v>
      </c>
      <c r="D138" s="4"/>
    </row>
    <row r="139" spans="2:5" ht="15.6" x14ac:dyDescent="0.3">
      <c r="C139" s="4" t="s">
        <v>5</v>
      </c>
      <c r="D139" s="4"/>
    </row>
    <row r="140" spans="2:5" x14ac:dyDescent="0.3">
      <c r="B140" s="5" t="s">
        <v>24</v>
      </c>
      <c r="C140" s="5"/>
      <c r="D140" s="5"/>
      <c r="E140" s="5"/>
    </row>
    <row r="141" spans="2:5" x14ac:dyDescent="0.3">
      <c r="B141" s="5"/>
      <c r="C141" s="5" t="s">
        <v>59</v>
      </c>
      <c r="D141" s="5"/>
      <c r="E141" s="5"/>
    </row>
    <row r="142" spans="2:5" x14ac:dyDescent="0.3">
      <c r="B142" s="18" t="s">
        <v>51</v>
      </c>
      <c r="C142" s="31" t="s">
        <v>119</v>
      </c>
      <c r="D142" s="31"/>
    </row>
    <row r="145" spans="2:5" ht="28.8" x14ac:dyDescent="0.3">
      <c r="B145" s="1" t="s">
        <v>0</v>
      </c>
      <c r="C145" s="2" t="s">
        <v>1</v>
      </c>
      <c r="D145" s="2" t="s">
        <v>2</v>
      </c>
      <c r="E145" s="2" t="s">
        <v>3</v>
      </c>
    </row>
    <row r="146" spans="2:5" x14ac:dyDescent="0.3">
      <c r="B146" s="3" t="s">
        <v>25</v>
      </c>
      <c r="C146" s="1">
        <v>185766.18</v>
      </c>
      <c r="D146" s="1">
        <v>164121.89999999997</v>
      </c>
      <c r="E146" s="1">
        <f>C146</f>
        <v>185766.18</v>
      </c>
    </row>
    <row r="147" spans="2:5" x14ac:dyDescent="0.3">
      <c r="B147" s="28" t="s">
        <v>7</v>
      </c>
      <c r="C147" s="29"/>
      <c r="D147" s="30"/>
      <c r="E147" s="1">
        <f>C146-E146</f>
        <v>0</v>
      </c>
    </row>
    <row r="149" spans="2:5" x14ac:dyDescent="0.3">
      <c r="B149" s="5" t="s">
        <v>26</v>
      </c>
    </row>
    <row r="151" spans="2:5" x14ac:dyDescent="0.3">
      <c r="B151" s="9" t="s">
        <v>27</v>
      </c>
    </row>
    <row r="152" spans="2:5" x14ac:dyDescent="0.3">
      <c r="B152" s="9" t="s">
        <v>28</v>
      </c>
      <c r="C152" s="9"/>
      <c r="D152" s="9"/>
      <c r="E152" s="9"/>
    </row>
    <row r="153" spans="2:5" x14ac:dyDescent="0.3">
      <c r="B153" s="9" t="s">
        <v>29</v>
      </c>
      <c r="C153" s="9"/>
      <c r="D153" s="9"/>
      <c r="E153" s="9"/>
    </row>
    <row r="154" spans="2:5" x14ac:dyDescent="0.3">
      <c r="B154" s="9" t="s">
        <v>30</v>
      </c>
      <c r="C154" s="9"/>
      <c r="D154" s="9"/>
      <c r="E154" s="9"/>
    </row>
    <row r="155" spans="2:5" x14ac:dyDescent="0.3">
      <c r="B155" s="9" t="s">
        <v>31</v>
      </c>
      <c r="C155" s="9"/>
      <c r="D155" s="9"/>
      <c r="E155" s="9"/>
    </row>
    <row r="156" spans="2:5" x14ac:dyDescent="0.3">
      <c r="B156" s="9" t="s">
        <v>32</v>
      </c>
      <c r="C156" s="9"/>
      <c r="D156" s="9"/>
      <c r="E156" s="9"/>
    </row>
    <row r="157" spans="2:5" x14ac:dyDescent="0.3">
      <c r="B157" s="9" t="s">
        <v>33</v>
      </c>
      <c r="C157" s="9"/>
      <c r="D157" s="9"/>
      <c r="E157" s="9"/>
    </row>
    <row r="158" spans="2:5" x14ac:dyDescent="0.3">
      <c r="B158" s="9" t="s">
        <v>34</v>
      </c>
      <c r="C158" s="9"/>
      <c r="D158" s="9"/>
      <c r="E158" s="9"/>
    </row>
    <row r="159" spans="2:5" x14ac:dyDescent="0.3">
      <c r="B159" s="9" t="s">
        <v>35</v>
      </c>
      <c r="C159" s="9"/>
      <c r="D159" s="9"/>
      <c r="E159" s="9"/>
    </row>
    <row r="160" spans="2:5" x14ac:dyDescent="0.3">
      <c r="B160" s="9" t="s">
        <v>36</v>
      </c>
      <c r="C160" s="9"/>
      <c r="D160" s="9"/>
      <c r="E160" s="9"/>
    </row>
    <row r="161" spans="2:5" x14ac:dyDescent="0.3">
      <c r="B161" s="9" t="s">
        <v>39</v>
      </c>
      <c r="C161" s="9"/>
      <c r="D161" s="9"/>
      <c r="E161" s="9"/>
    </row>
    <row r="162" spans="2:5" x14ac:dyDescent="0.3">
      <c r="B162" s="9" t="s">
        <v>38</v>
      </c>
      <c r="C162" s="9"/>
      <c r="D162" s="9"/>
      <c r="E162" s="9"/>
    </row>
    <row r="168" spans="2:5" x14ac:dyDescent="0.3">
      <c r="B168" t="s">
        <v>8</v>
      </c>
    </row>
    <row r="170" spans="2:5" x14ac:dyDescent="0.3">
      <c r="B170" t="s">
        <v>9</v>
      </c>
      <c r="C170" t="s">
        <v>10</v>
      </c>
    </row>
    <row r="172" spans="2:5" ht="15.6" x14ac:dyDescent="0.3">
      <c r="C172" s="4" t="s">
        <v>4</v>
      </c>
      <c r="D172" s="4"/>
    </row>
    <row r="173" spans="2:5" ht="15.6" x14ac:dyDescent="0.3">
      <c r="C173" s="4" t="s">
        <v>5</v>
      </c>
      <c r="D173" s="4"/>
    </row>
    <row r="174" spans="2:5" x14ac:dyDescent="0.3">
      <c r="B174" s="5" t="s">
        <v>24</v>
      </c>
      <c r="C174" s="5"/>
      <c r="D174" s="5"/>
      <c r="E174" s="5"/>
    </row>
    <row r="175" spans="2:5" x14ac:dyDescent="0.3">
      <c r="B175" s="5"/>
      <c r="C175" s="5" t="s">
        <v>59</v>
      </c>
      <c r="D175" s="5"/>
      <c r="E175" s="5"/>
    </row>
    <row r="176" spans="2:5" x14ac:dyDescent="0.3">
      <c r="B176" s="18" t="s">
        <v>51</v>
      </c>
      <c r="C176" s="31" t="s">
        <v>120</v>
      </c>
      <c r="D176" s="31"/>
    </row>
    <row r="179" spans="2:5" ht="28.8" x14ac:dyDescent="0.3">
      <c r="B179" s="1" t="s">
        <v>0</v>
      </c>
      <c r="C179" s="2" t="s">
        <v>1</v>
      </c>
      <c r="D179" s="2" t="s">
        <v>2</v>
      </c>
      <c r="E179" s="2" t="s">
        <v>3</v>
      </c>
    </row>
    <row r="180" spans="2:5" x14ac:dyDescent="0.3">
      <c r="B180" s="3" t="s">
        <v>25</v>
      </c>
      <c r="C180" s="1">
        <v>53882.28</v>
      </c>
      <c r="D180" s="1">
        <v>39078</v>
      </c>
      <c r="E180" s="1">
        <f>C180</f>
        <v>53882.28</v>
      </c>
    </row>
    <row r="181" spans="2:5" x14ac:dyDescent="0.3">
      <c r="B181" s="28" t="s">
        <v>7</v>
      </c>
      <c r="C181" s="29"/>
      <c r="D181" s="30"/>
      <c r="E181" s="1">
        <f>C180-E180</f>
        <v>0</v>
      </c>
    </row>
    <row r="183" spans="2:5" x14ac:dyDescent="0.3">
      <c r="B183" s="5" t="s">
        <v>26</v>
      </c>
    </row>
    <row r="185" spans="2:5" x14ac:dyDescent="0.3">
      <c r="B185" s="9" t="s">
        <v>27</v>
      </c>
    </row>
    <row r="186" spans="2:5" x14ac:dyDescent="0.3">
      <c r="B186" s="9" t="s">
        <v>28</v>
      </c>
      <c r="C186" s="9"/>
      <c r="D186" s="9"/>
      <c r="E186" s="9"/>
    </row>
    <row r="187" spans="2:5" x14ac:dyDescent="0.3">
      <c r="B187" s="9" t="s">
        <v>29</v>
      </c>
      <c r="C187" s="9"/>
      <c r="D187" s="9"/>
      <c r="E187" s="9"/>
    </row>
    <row r="188" spans="2:5" x14ac:dyDescent="0.3">
      <c r="B188" s="9" t="s">
        <v>30</v>
      </c>
      <c r="C188" s="9"/>
      <c r="D188" s="9"/>
      <c r="E188" s="9"/>
    </row>
    <row r="189" spans="2:5" x14ac:dyDescent="0.3">
      <c r="B189" s="9" t="s">
        <v>31</v>
      </c>
      <c r="C189" s="9"/>
      <c r="D189" s="9"/>
      <c r="E189" s="9"/>
    </row>
    <row r="190" spans="2:5" x14ac:dyDescent="0.3">
      <c r="B190" s="9" t="s">
        <v>32</v>
      </c>
      <c r="C190" s="9"/>
      <c r="D190" s="9"/>
      <c r="E190" s="9"/>
    </row>
    <row r="191" spans="2:5" x14ac:dyDescent="0.3">
      <c r="B191" s="9" t="s">
        <v>33</v>
      </c>
      <c r="C191" s="9"/>
      <c r="D191" s="9"/>
      <c r="E191" s="9"/>
    </row>
    <row r="192" spans="2:5" x14ac:dyDescent="0.3">
      <c r="B192" s="9" t="s">
        <v>34</v>
      </c>
      <c r="C192" s="9"/>
      <c r="D192" s="9"/>
      <c r="E192" s="9"/>
    </row>
    <row r="193" spans="2:5" x14ac:dyDescent="0.3">
      <c r="B193" s="9" t="s">
        <v>35</v>
      </c>
      <c r="C193" s="9"/>
      <c r="D193" s="9"/>
      <c r="E193" s="9"/>
    </row>
    <row r="194" spans="2:5" x14ac:dyDescent="0.3">
      <c r="B194" s="9" t="s">
        <v>36</v>
      </c>
      <c r="C194" s="9"/>
      <c r="D194" s="9"/>
      <c r="E194" s="9"/>
    </row>
    <row r="195" spans="2:5" x14ac:dyDescent="0.3">
      <c r="B195" s="9" t="s">
        <v>39</v>
      </c>
      <c r="C195" s="9"/>
      <c r="D195" s="9"/>
      <c r="E195" s="9"/>
    </row>
    <row r="196" spans="2:5" x14ac:dyDescent="0.3">
      <c r="B196" s="9" t="s">
        <v>38</v>
      </c>
      <c r="C196" s="9"/>
      <c r="D196" s="9"/>
      <c r="E196" s="9"/>
    </row>
    <row r="202" spans="2:5" x14ac:dyDescent="0.3">
      <c r="B202" t="s">
        <v>8</v>
      </c>
    </row>
    <row r="204" spans="2:5" x14ac:dyDescent="0.3">
      <c r="B204" t="s">
        <v>9</v>
      </c>
      <c r="C204" t="s">
        <v>10</v>
      </c>
    </row>
    <row r="206" spans="2:5" ht="15.6" x14ac:dyDescent="0.3">
      <c r="C206" s="4" t="s">
        <v>4</v>
      </c>
      <c r="D206" s="4"/>
    </row>
    <row r="207" spans="2:5" ht="15.6" x14ac:dyDescent="0.3">
      <c r="C207" s="4" t="s">
        <v>5</v>
      </c>
      <c r="D207" s="4"/>
    </row>
    <row r="208" spans="2:5" x14ac:dyDescent="0.3">
      <c r="B208" s="5" t="s">
        <v>24</v>
      </c>
      <c r="C208" s="5"/>
      <c r="D208" s="5"/>
      <c r="E208" s="5"/>
    </row>
    <row r="209" spans="2:5" x14ac:dyDescent="0.3">
      <c r="B209" s="5"/>
      <c r="C209" s="5" t="s">
        <v>59</v>
      </c>
      <c r="D209" s="5"/>
      <c r="E209" s="5"/>
    </row>
    <row r="210" spans="2:5" x14ac:dyDescent="0.3">
      <c r="B210" s="18" t="s">
        <v>51</v>
      </c>
      <c r="C210" s="31" t="s">
        <v>121</v>
      </c>
      <c r="D210" s="31"/>
    </row>
    <row r="213" spans="2:5" ht="28.8" x14ac:dyDescent="0.3">
      <c r="B213" s="1" t="s">
        <v>0</v>
      </c>
      <c r="C213" s="2" t="s">
        <v>1</v>
      </c>
      <c r="D213" s="2" t="s">
        <v>2</v>
      </c>
      <c r="E213" s="2" t="s">
        <v>3</v>
      </c>
    </row>
    <row r="214" spans="2:5" x14ac:dyDescent="0.3">
      <c r="B214" s="3" t="s">
        <v>25</v>
      </c>
      <c r="C214" s="1">
        <v>52783.859999999993</v>
      </c>
      <c r="D214" s="1">
        <v>47753.56</v>
      </c>
      <c r="E214" s="1">
        <f>C214</f>
        <v>52783.859999999993</v>
      </c>
    </row>
    <row r="215" spans="2:5" x14ac:dyDescent="0.3">
      <c r="B215" s="28" t="s">
        <v>7</v>
      </c>
      <c r="C215" s="29"/>
      <c r="D215" s="30"/>
      <c r="E215" s="1">
        <f>C214-E214</f>
        <v>0</v>
      </c>
    </row>
    <row r="217" spans="2:5" x14ac:dyDescent="0.3">
      <c r="B217" s="5" t="s">
        <v>26</v>
      </c>
    </row>
    <row r="219" spans="2:5" x14ac:dyDescent="0.3">
      <c r="B219" s="9" t="s">
        <v>27</v>
      </c>
    </row>
    <row r="220" spans="2:5" x14ac:dyDescent="0.3">
      <c r="B220" s="9" t="s">
        <v>28</v>
      </c>
      <c r="C220" s="9"/>
      <c r="D220" s="9"/>
      <c r="E220" s="9"/>
    </row>
    <row r="221" spans="2:5" x14ac:dyDescent="0.3">
      <c r="B221" s="9" t="s">
        <v>29</v>
      </c>
      <c r="C221" s="9"/>
      <c r="D221" s="9"/>
      <c r="E221" s="9"/>
    </row>
    <row r="222" spans="2:5" x14ac:dyDescent="0.3">
      <c r="B222" s="9" t="s">
        <v>30</v>
      </c>
      <c r="C222" s="9"/>
      <c r="D222" s="9"/>
      <c r="E222" s="9"/>
    </row>
    <row r="223" spans="2:5" x14ac:dyDescent="0.3">
      <c r="B223" s="9" t="s">
        <v>31</v>
      </c>
      <c r="C223" s="9"/>
      <c r="D223" s="9"/>
      <c r="E223" s="9"/>
    </row>
    <row r="224" spans="2:5" x14ac:dyDescent="0.3">
      <c r="B224" s="9" t="s">
        <v>32</v>
      </c>
      <c r="C224" s="9"/>
      <c r="D224" s="9"/>
      <c r="E224" s="9"/>
    </row>
    <row r="225" spans="2:5" x14ac:dyDescent="0.3">
      <c r="B225" s="9" t="s">
        <v>33</v>
      </c>
      <c r="C225" s="9"/>
      <c r="D225" s="9"/>
      <c r="E225" s="9"/>
    </row>
    <row r="226" spans="2:5" x14ac:dyDescent="0.3">
      <c r="B226" s="9" t="s">
        <v>34</v>
      </c>
      <c r="C226" s="9"/>
      <c r="D226" s="9"/>
      <c r="E226" s="9"/>
    </row>
    <row r="227" spans="2:5" x14ac:dyDescent="0.3">
      <c r="B227" s="9" t="s">
        <v>35</v>
      </c>
      <c r="C227" s="9"/>
      <c r="D227" s="9"/>
      <c r="E227" s="9"/>
    </row>
    <row r="228" spans="2:5" x14ac:dyDescent="0.3">
      <c r="B228" s="9" t="s">
        <v>36</v>
      </c>
      <c r="C228" s="9"/>
      <c r="D228" s="9"/>
      <c r="E228" s="9"/>
    </row>
    <row r="229" spans="2:5" x14ac:dyDescent="0.3">
      <c r="B229" s="9" t="s">
        <v>39</v>
      </c>
      <c r="C229" s="9"/>
      <c r="D229" s="9"/>
      <c r="E229" s="9"/>
    </row>
    <row r="230" spans="2:5" x14ac:dyDescent="0.3">
      <c r="B230" s="9" t="s">
        <v>38</v>
      </c>
      <c r="C230" s="9"/>
      <c r="D230" s="9"/>
      <c r="E230" s="9"/>
    </row>
    <row r="236" spans="2:5" x14ac:dyDescent="0.3">
      <c r="B236" t="s">
        <v>8</v>
      </c>
    </row>
    <row r="238" spans="2:5" x14ac:dyDescent="0.3">
      <c r="B238" t="s">
        <v>9</v>
      </c>
      <c r="C238" t="s">
        <v>10</v>
      </c>
    </row>
    <row r="240" spans="2:5" ht="15.6" x14ac:dyDescent="0.3">
      <c r="C240" s="4" t="s">
        <v>4</v>
      </c>
      <c r="D240" s="4"/>
    </row>
    <row r="241" spans="2:5" ht="15.6" x14ac:dyDescent="0.3">
      <c r="C241" s="4" t="s">
        <v>5</v>
      </c>
      <c r="D241" s="4"/>
    </row>
    <row r="242" spans="2:5" x14ac:dyDescent="0.3">
      <c r="B242" s="5" t="s">
        <v>24</v>
      </c>
      <c r="C242" s="5"/>
      <c r="D242" s="5"/>
      <c r="E242" s="5"/>
    </row>
    <row r="243" spans="2:5" x14ac:dyDescent="0.3">
      <c r="B243" s="5"/>
      <c r="C243" s="5" t="s">
        <v>59</v>
      </c>
      <c r="D243" s="5"/>
      <c r="E243" s="5"/>
    </row>
    <row r="244" spans="2:5" x14ac:dyDescent="0.3">
      <c r="B244" s="18" t="s">
        <v>51</v>
      </c>
      <c r="C244" s="31" t="s">
        <v>122</v>
      </c>
      <c r="D244" s="31"/>
    </row>
    <row r="247" spans="2:5" ht="28.8" x14ac:dyDescent="0.3">
      <c r="B247" s="1" t="s">
        <v>0</v>
      </c>
      <c r="C247" s="2" t="s">
        <v>1</v>
      </c>
      <c r="D247" s="2" t="s">
        <v>2</v>
      </c>
      <c r="E247" s="2" t="s">
        <v>3</v>
      </c>
    </row>
    <row r="248" spans="2:5" x14ac:dyDescent="0.3">
      <c r="B248" s="3" t="s">
        <v>25</v>
      </c>
      <c r="C248" s="1">
        <v>51701.94</v>
      </c>
      <c r="D248" s="1">
        <v>42307.7</v>
      </c>
      <c r="E248" s="1">
        <f>C248</f>
        <v>51701.94</v>
      </c>
    </row>
    <row r="249" spans="2:5" x14ac:dyDescent="0.3">
      <c r="B249" s="28" t="s">
        <v>7</v>
      </c>
      <c r="C249" s="29"/>
      <c r="D249" s="30"/>
      <c r="E249" s="1">
        <f>C248-E248</f>
        <v>0</v>
      </c>
    </row>
    <row r="251" spans="2:5" x14ac:dyDescent="0.3">
      <c r="B251" s="5" t="s">
        <v>26</v>
      </c>
    </row>
    <row r="253" spans="2:5" x14ac:dyDescent="0.3">
      <c r="B253" s="9" t="s">
        <v>27</v>
      </c>
    </row>
    <row r="254" spans="2:5" x14ac:dyDescent="0.3">
      <c r="B254" s="9" t="s">
        <v>28</v>
      </c>
      <c r="C254" s="9"/>
      <c r="D254" s="9"/>
      <c r="E254" s="9"/>
    </row>
    <row r="255" spans="2:5" x14ac:dyDescent="0.3">
      <c r="B255" s="9" t="s">
        <v>29</v>
      </c>
      <c r="C255" s="9"/>
      <c r="D255" s="9"/>
      <c r="E255" s="9"/>
    </row>
    <row r="256" spans="2:5" x14ac:dyDescent="0.3">
      <c r="B256" s="9" t="s">
        <v>30</v>
      </c>
      <c r="C256" s="9"/>
      <c r="D256" s="9"/>
      <c r="E256" s="9"/>
    </row>
    <row r="257" spans="2:5" x14ac:dyDescent="0.3">
      <c r="B257" s="9" t="s">
        <v>31</v>
      </c>
      <c r="C257" s="9"/>
      <c r="D257" s="9"/>
      <c r="E257" s="9"/>
    </row>
    <row r="258" spans="2:5" x14ac:dyDescent="0.3">
      <c r="B258" s="9" t="s">
        <v>32</v>
      </c>
      <c r="C258" s="9"/>
      <c r="D258" s="9"/>
      <c r="E258" s="9"/>
    </row>
    <row r="259" spans="2:5" x14ac:dyDescent="0.3">
      <c r="B259" s="9" t="s">
        <v>33</v>
      </c>
      <c r="C259" s="9"/>
      <c r="D259" s="9"/>
      <c r="E259" s="9"/>
    </row>
    <row r="260" spans="2:5" x14ac:dyDescent="0.3">
      <c r="B260" s="9" t="s">
        <v>34</v>
      </c>
      <c r="C260" s="9"/>
      <c r="D260" s="9"/>
      <c r="E260" s="9"/>
    </row>
    <row r="261" spans="2:5" x14ac:dyDescent="0.3">
      <c r="B261" s="9" t="s">
        <v>35</v>
      </c>
      <c r="C261" s="9"/>
      <c r="D261" s="9"/>
      <c r="E261" s="9"/>
    </row>
    <row r="262" spans="2:5" x14ac:dyDescent="0.3">
      <c r="B262" s="9" t="s">
        <v>36</v>
      </c>
      <c r="C262" s="9"/>
      <c r="D262" s="9"/>
      <c r="E262" s="9"/>
    </row>
    <row r="263" spans="2:5" x14ac:dyDescent="0.3">
      <c r="B263" s="9" t="s">
        <v>39</v>
      </c>
      <c r="C263" s="9"/>
      <c r="D263" s="9"/>
      <c r="E263" s="9"/>
    </row>
    <row r="264" spans="2:5" x14ac:dyDescent="0.3">
      <c r="B264" s="9" t="s">
        <v>38</v>
      </c>
      <c r="C264" s="9"/>
      <c r="D264" s="9"/>
      <c r="E264" s="9"/>
    </row>
    <row r="270" spans="2:5" x14ac:dyDescent="0.3">
      <c r="B270" t="s">
        <v>8</v>
      </c>
    </row>
    <row r="272" spans="2:5" x14ac:dyDescent="0.3">
      <c r="B272" t="s">
        <v>9</v>
      </c>
      <c r="C272" t="s">
        <v>10</v>
      </c>
    </row>
    <row r="274" spans="2:5" ht="15.6" x14ac:dyDescent="0.3">
      <c r="C274" s="4" t="s">
        <v>4</v>
      </c>
      <c r="D274" s="4"/>
    </row>
    <row r="275" spans="2:5" ht="15.6" x14ac:dyDescent="0.3">
      <c r="C275" s="4" t="s">
        <v>5</v>
      </c>
      <c r="D275" s="4"/>
    </row>
    <row r="276" spans="2:5" x14ac:dyDescent="0.3">
      <c r="B276" s="5" t="s">
        <v>24</v>
      </c>
      <c r="C276" s="5"/>
      <c r="D276" s="5"/>
      <c r="E276" s="5"/>
    </row>
    <row r="277" spans="2:5" x14ac:dyDescent="0.3">
      <c r="B277" s="5"/>
      <c r="C277" s="5" t="s">
        <v>59</v>
      </c>
      <c r="D277" s="5"/>
      <c r="E277" s="5"/>
    </row>
    <row r="278" spans="2:5" x14ac:dyDescent="0.3">
      <c r="B278" s="18" t="s">
        <v>51</v>
      </c>
      <c r="C278" s="31" t="s">
        <v>123</v>
      </c>
      <c r="D278" s="31"/>
    </row>
    <row r="281" spans="2:5" ht="28.8" x14ac:dyDescent="0.3">
      <c r="B281" s="1" t="s">
        <v>0</v>
      </c>
      <c r="C281" s="2" t="s">
        <v>1</v>
      </c>
      <c r="D281" s="2" t="s">
        <v>2</v>
      </c>
      <c r="E281" s="2" t="s">
        <v>3</v>
      </c>
    </row>
    <row r="282" spans="2:5" x14ac:dyDescent="0.3">
      <c r="B282" s="3" t="s">
        <v>25</v>
      </c>
      <c r="C282" s="1">
        <v>53931.299999999996</v>
      </c>
      <c r="D282" s="1">
        <v>49852.32</v>
      </c>
      <c r="E282" s="1">
        <f>C282</f>
        <v>53931.299999999996</v>
      </c>
    </row>
    <row r="283" spans="2:5" x14ac:dyDescent="0.3">
      <c r="B283" s="28" t="s">
        <v>7</v>
      </c>
      <c r="C283" s="29"/>
      <c r="D283" s="30"/>
      <c r="E283" s="1">
        <f>C282-E282</f>
        <v>0</v>
      </c>
    </row>
    <row r="285" spans="2:5" x14ac:dyDescent="0.3">
      <c r="B285" s="5" t="s">
        <v>26</v>
      </c>
    </row>
    <row r="287" spans="2:5" x14ac:dyDescent="0.3">
      <c r="B287" s="9" t="s">
        <v>27</v>
      </c>
    </row>
    <row r="288" spans="2:5" x14ac:dyDescent="0.3">
      <c r="B288" s="9" t="s">
        <v>28</v>
      </c>
      <c r="C288" s="9"/>
      <c r="D288" s="9"/>
      <c r="E288" s="9"/>
    </row>
    <row r="289" spans="2:5" x14ac:dyDescent="0.3">
      <c r="B289" s="9" t="s">
        <v>29</v>
      </c>
      <c r="C289" s="9"/>
      <c r="D289" s="9"/>
      <c r="E289" s="9"/>
    </row>
    <row r="290" spans="2:5" x14ac:dyDescent="0.3">
      <c r="B290" s="9" t="s">
        <v>30</v>
      </c>
      <c r="C290" s="9"/>
      <c r="D290" s="9"/>
      <c r="E290" s="9"/>
    </row>
    <row r="291" spans="2:5" x14ac:dyDescent="0.3">
      <c r="B291" s="9" t="s">
        <v>31</v>
      </c>
      <c r="C291" s="9"/>
      <c r="D291" s="9"/>
      <c r="E291" s="9"/>
    </row>
    <row r="292" spans="2:5" x14ac:dyDescent="0.3">
      <c r="B292" s="9" t="s">
        <v>32</v>
      </c>
      <c r="C292" s="9"/>
      <c r="D292" s="9"/>
      <c r="E292" s="9"/>
    </row>
    <row r="293" spans="2:5" x14ac:dyDescent="0.3">
      <c r="B293" s="9" t="s">
        <v>33</v>
      </c>
      <c r="C293" s="9"/>
      <c r="D293" s="9"/>
      <c r="E293" s="9"/>
    </row>
    <row r="294" spans="2:5" x14ac:dyDescent="0.3">
      <c r="B294" s="9" t="s">
        <v>34</v>
      </c>
      <c r="C294" s="9"/>
      <c r="D294" s="9"/>
      <c r="E294" s="9"/>
    </row>
    <row r="295" spans="2:5" x14ac:dyDescent="0.3">
      <c r="B295" s="9" t="s">
        <v>35</v>
      </c>
      <c r="C295" s="9"/>
      <c r="D295" s="9"/>
      <c r="E295" s="9"/>
    </row>
    <row r="296" spans="2:5" x14ac:dyDescent="0.3">
      <c r="B296" s="9" t="s">
        <v>36</v>
      </c>
      <c r="C296" s="9"/>
      <c r="D296" s="9"/>
      <c r="E296" s="9"/>
    </row>
    <row r="297" spans="2:5" x14ac:dyDescent="0.3">
      <c r="B297" s="9" t="s">
        <v>39</v>
      </c>
      <c r="C297" s="9"/>
      <c r="D297" s="9"/>
      <c r="E297" s="9"/>
    </row>
    <row r="298" spans="2:5" x14ac:dyDescent="0.3">
      <c r="B298" s="9" t="s">
        <v>38</v>
      </c>
      <c r="C298" s="9"/>
      <c r="D298" s="9"/>
      <c r="E298" s="9"/>
    </row>
    <row r="304" spans="2:5" x14ac:dyDescent="0.3">
      <c r="B304" t="s">
        <v>8</v>
      </c>
    </row>
    <row r="306" spans="2:5" x14ac:dyDescent="0.3">
      <c r="B306" t="s">
        <v>9</v>
      </c>
      <c r="C306" t="s">
        <v>10</v>
      </c>
    </row>
    <row r="308" spans="2:5" ht="15.6" x14ac:dyDescent="0.3">
      <c r="C308" s="4" t="s">
        <v>4</v>
      </c>
      <c r="D308" s="4"/>
    </row>
    <row r="309" spans="2:5" ht="15.6" x14ac:dyDescent="0.3">
      <c r="C309" s="4" t="s">
        <v>5</v>
      </c>
      <c r="D309" s="4"/>
    </row>
    <row r="310" spans="2:5" x14ac:dyDescent="0.3">
      <c r="B310" s="5" t="s">
        <v>24</v>
      </c>
      <c r="C310" s="5"/>
      <c r="D310" s="5"/>
      <c r="E310" s="5"/>
    </row>
    <row r="311" spans="2:5" x14ac:dyDescent="0.3">
      <c r="B311" s="5"/>
      <c r="C311" s="5" t="s">
        <v>59</v>
      </c>
      <c r="D311" s="5"/>
      <c r="E311" s="5"/>
    </row>
    <row r="312" spans="2:5" x14ac:dyDescent="0.3">
      <c r="B312" s="18" t="s">
        <v>51</v>
      </c>
      <c r="C312" s="31" t="s">
        <v>124</v>
      </c>
      <c r="D312" s="31"/>
    </row>
    <row r="315" spans="2:5" ht="28.8" x14ac:dyDescent="0.3">
      <c r="B315" s="1" t="s">
        <v>0</v>
      </c>
      <c r="C315" s="2" t="s">
        <v>1</v>
      </c>
      <c r="D315" s="2" t="s">
        <v>2</v>
      </c>
      <c r="E315" s="2" t="s">
        <v>3</v>
      </c>
    </row>
    <row r="316" spans="2:5" x14ac:dyDescent="0.3">
      <c r="B316" s="3" t="s">
        <v>25</v>
      </c>
      <c r="C316" s="1">
        <v>53575.8</v>
      </c>
      <c r="D316" s="1">
        <v>44059.76</v>
      </c>
      <c r="E316" s="1">
        <f>C316</f>
        <v>53575.8</v>
      </c>
    </row>
    <row r="317" spans="2:5" x14ac:dyDescent="0.3">
      <c r="B317" s="28" t="s">
        <v>7</v>
      </c>
      <c r="C317" s="29"/>
      <c r="D317" s="30"/>
      <c r="E317" s="1">
        <f>C316-E316</f>
        <v>0</v>
      </c>
    </row>
    <row r="319" spans="2:5" x14ac:dyDescent="0.3">
      <c r="B319" s="5" t="s">
        <v>26</v>
      </c>
    </row>
    <row r="321" spans="2:5" x14ac:dyDescent="0.3">
      <c r="B321" s="9" t="s">
        <v>27</v>
      </c>
    </row>
    <row r="322" spans="2:5" x14ac:dyDescent="0.3">
      <c r="B322" s="9" t="s">
        <v>28</v>
      </c>
      <c r="C322" s="9"/>
      <c r="D322" s="9"/>
      <c r="E322" s="9"/>
    </row>
    <row r="323" spans="2:5" x14ac:dyDescent="0.3">
      <c r="B323" s="9" t="s">
        <v>29</v>
      </c>
      <c r="C323" s="9"/>
      <c r="D323" s="9"/>
      <c r="E323" s="9"/>
    </row>
    <row r="324" spans="2:5" x14ac:dyDescent="0.3">
      <c r="B324" s="9" t="s">
        <v>30</v>
      </c>
      <c r="C324" s="9"/>
      <c r="D324" s="9"/>
      <c r="E324" s="9"/>
    </row>
    <row r="325" spans="2:5" x14ac:dyDescent="0.3">
      <c r="B325" s="9" t="s">
        <v>31</v>
      </c>
      <c r="C325" s="9"/>
      <c r="D325" s="9"/>
      <c r="E325" s="9"/>
    </row>
    <row r="326" spans="2:5" x14ac:dyDescent="0.3">
      <c r="B326" s="9" t="s">
        <v>32</v>
      </c>
      <c r="C326" s="9"/>
      <c r="D326" s="9"/>
      <c r="E326" s="9"/>
    </row>
    <row r="327" spans="2:5" x14ac:dyDescent="0.3">
      <c r="B327" s="9" t="s">
        <v>33</v>
      </c>
      <c r="C327" s="9"/>
      <c r="D327" s="9"/>
      <c r="E327" s="9"/>
    </row>
    <row r="328" spans="2:5" x14ac:dyDescent="0.3">
      <c r="B328" s="9" t="s">
        <v>34</v>
      </c>
      <c r="C328" s="9"/>
      <c r="D328" s="9"/>
      <c r="E328" s="9"/>
    </row>
    <row r="329" spans="2:5" x14ac:dyDescent="0.3">
      <c r="B329" s="9" t="s">
        <v>35</v>
      </c>
      <c r="C329" s="9"/>
      <c r="D329" s="9"/>
      <c r="E329" s="9"/>
    </row>
    <row r="330" spans="2:5" x14ac:dyDescent="0.3">
      <c r="B330" s="9" t="s">
        <v>36</v>
      </c>
      <c r="C330" s="9"/>
      <c r="D330" s="9"/>
      <c r="E330" s="9"/>
    </row>
    <row r="331" spans="2:5" x14ac:dyDescent="0.3">
      <c r="B331" s="9" t="s">
        <v>39</v>
      </c>
      <c r="C331" s="9"/>
      <c r="D331" s="9"/>
      <c r="E331" s="9"/>
    </row>
    <row r="332" spans="2:5" x14ac:dyDescent="0.3">
      <c r="B332" s="9" t="s">
        <v>38</v>
      </c>
      <c r="C332" s="9"/>
      <c r="D332" s="9"/>
      <c r="E332" s="9"/>
    </row>
    <row r="338" spans="2:5" x14ac:dyDescent="0.3">
      <c r="B338" t="s">
        <v>8</v>
      </c>
    </row>
    <row r="340" spans="2:5" x14ac:dyDescent="0.3">
      <c r="B340" t="s">
        <v>9</v>
      </c>
      <c r="C340" t="s">
        <v>10</v>
      </c>
    </row>
    <row r="342" spans="2:5" ht="15.6" x14ac:dyDescent="0.3">
      <c r="C342" s="4" t="s">
        <v>4</v>
      </c>
      <c r="D342" s="4"/>
    </row>
    <row r="343" spans="2:5" ht="15.6" x14ac:dyDescent="0.3">
      <c r="C343" s="4" t="s">
        <v>5</v>
      </c>
      <c r="D343" s="4"/>
    </row>
    <row r="344" spans="2:5" x14ac:dyDescent="0.3">
      <c r="B344" s="5" t="s">
        <v>24</v>
      </c>
      <c r="C344" s="5"/>
      <c r="D344" s="5"/>
      <c r="E344" s="5"/>
    </row>
    <row r="345" spans="2:5" x14ac:dyDescent="0.3">
      <c r="B345" s="5"/>
      <c r="C345" s="5" t="s">
        <v>59</v>
      </c>
      <c r="D345" s="5"/>
      <c r="E345" s="5"/>
    </row>
    <row r="346" spans="2:5" x14ac:dyDescent="0.3">
      <c r="B346" s="18" t="s">
        <v>51</v>
      </c>
      <c r="C346" s="31" t="s">
        <v>125</v>
      </c>
      <c r="D346" s="31"/>
    </row>
    <row r="349" spans="2:5" ht="28.8" x14ac:dyDescent="0.3">
      <c r="B349" s="1" t="s">
        <v>0</v>
      </c>
      <c r="C349" s="2" t="s">
        <v>1</v>
      </c>
      <c r="D349" s="2" t="s">
        <v>2</v>
      </c>
      <c r="E349" s="2" t="s">
        <v>3</v>
      </c>
    </row>
    <row r="350" spans="2:5" x14ac:dyDescent="0.3">
      <c r="B350" s="3" t="s">
        <v>25</v>
      </c>
      <c r="C350" s="1">
        <v>53860.86</v>
      </c>
      <c r="D350" s="1">
        <v>44347.75</v>
      </c>
      <c r="E350" s="1">
        <f>C350</f>
        <v>53860.86</v>
      </c>
    </row>
    <row r="351" spans="2:5" x14ac:dyDescent="0.3">
      <c r="B351" s="28" t="s">
        <v>7</v>
      </c>
      <c r="C351" s="29"/>
      <c r="D351" s="30"/>
      <c r="E351" s="1">
        <f>C350-E350</f>
        <v>0</v>
      </c>
    </row>
    <row r="353" spans="2:5" x14ac:dyDescent="0.3">
      <c r="B353" s="5" t="s">
        <v>26</v>
      </c>
    </row>
    <row r="355" spans="2:5" x14ac:dyDescent="0.3">
      <c r="B355" s="9" t="s">
        <v>27</v>
      </c>
    </row>
    <row r="356" spans="2:5" x14ac:dyDescent="0.3">
      <c r="B356" s="9" t="s">
        <v>28</v>
      </c>
      <c r="C356" s="9"/>
      <c r="D356" s="9"/>
      <c r="E356" s="9"/>
    </row>
    <row r="357" spans="2:5" x14ac:dyDescent="0.3">
      <c r="B357" s="9" t="s">
        <v>29</v>
      </c>
      <c r="C357" s="9"/>
      <c r="D357" s="9"/>
      <c r="E357" s="9"/>
    </row>
    <row r="358" spans="2:5" x14ac:dyDescent="0.3">
      <c r="B358" s="9" t="s">
        <v>30</v>
      </c>
      <c r="C358" s="9"/>
      <c r="D358" s="9"/>
      <c r="E358" s="9"/>
    </row>
    <row r="359" spans="2:5" x14ac:dyDescent="0.3">
      <c r="B359" s="9" t="s">
        <v>31</v>
      </c>
      <c r="C359" s="9"/>
      <c r="D359" s="9"/>
      <c r="E359" s="9"/>
    </row>
    <row r="360" spans="2:5" x14ac:dyDescent="0.3">
      <c r="B360" s="9" t="s">
        <v>32</v>
      </c>
      <c r="C360" s="9"/>
      <c r="D360" s="9"/>
      <c r="E360" s="9"/>
    </row>
    <row r="361" spans="2:5" x14ac:dyDescent="0.3">
      <c r="B361" s="9" t="s">
        <v>33</v>
      </c>
      <c r="C361" s="9"/>
      <c r="D361" s="9"/>
      <c r="E361" s="9"/>
    </row>
    <row r="362" spans="2:5" x14ac:dyDescent="0.3">
      <c r="B362" s="9" t="s">
        <v>34</v>
      </c>
      <c r="C362" s="9"/>
      <c r="D362" s="9"/>
      <c r="E362" s="9"/>
    </row>
    <row r="363" spans="2:5" x14ac:dyDescent="0.3">
      <c r="B363" s="9" t="s">
        <v>35</v>
      </c>
      <c r="C363" s="9"/>
      <c r="D363" s="9"/>
      <c r="E363" s="9"/>
    </row>
    <row r="364" spans="2:5" x14ac:dyDescent="0.3">
      <c r="B364" s="9" t="s">
        <v>36</v>
      </c>
      <c r="C364" s="9"/>
      <c r="D364" s="9"/>
      <c r="E364" s="9"/>
    </row>
    <row r="365" spans="2:5" x14ac:dyDescent="0.3">
      <c r="B365" s="9" t="s">
        <v>39</v>
      </c>
      <c r="C365" s="9"/>
      <c r="D365" s="9"/>
      <c r="E365" s="9"/>
    </row>
    <row r="366" spans="2:5" x14ac:dyDescent="0.3">
      <c r="B366" s="9" t="s">
        <v>38</v>
      </c>
      <c r="C366" s="9"/>
      <c r="D366" s="9"/>
      <c r="E366" s="9"/>
    </row>
    <row r="372" spans="2:5" x14ac:dyDescent="0.3">
      <c r="B372" t="s">
        <v>8</v>
      </c>
    </row>
    <row r="374" spans="2:5" x14ac:dyDescent="0.3">
      <c r="B374" t="s">
        <v>9</v>
      </c>
      <c r="C374" t="s">
        <v>10</v>
      </c>
    </row>
    <row r="376" spans="2:5" ht="15.6" x14ac:dyDescent="0.3">
      <c r="C376" s="4" t="s">
        <v>4</v>
      </c>
      <c r="D376" s="4"/>
    </row>
    <row r="377" spans="2:5" ht="15.6" x14ac:dyDescent="0.3">
      <c r="C377" s="4" t="s">
        <v>5</v>
      </c>
      <c r="D377" s="4"/>
    </row>
    <row r="378" spans="2:5" x14ac:dyDescent="0.3">
      <c r="B378" s="5" t="s">
        <v>24</v>
      </c>
      <c r="C378" s="5"/>
      <c r="D378" s="5"/>
      <c r="E378" s="5"/>
    </row>
    <row r="379" spans="2:5" x14ac:dyDescent="0.3">
      <c r="B379" s="5"/>
      <c r="C379" s="5" t="s">
        <v>59</v>
      </c>
      <c r="D379" s="5"/>
      <c r="E379" s="5"/>
    </row>
    <row r="380" spans="2:5" x14ac:dyDescent="0.3">
      <c r="B380" s="18" t="s">
        <v>51</v>
      </c>
      <c r="C380" s="31" t="s">
        <v>126</v>
      </c>
      <c r="D380" s="31"/>
    </row>
    <row r="383" spans="2:5" ht="28.8" x14ac:dyDescent="0.3">
      <c r="B383" s="1" t="s">
        <v>0</v>
      </c>
      <c r="C383" s="2" t="s">
        <v>1</v>
      </c>
      <c r="D383" s="2" t="s">
        <v>2</v>
      </c>
      <c r="E383" s="2" t="s">
        <v>3</v>
      </c>
    </row>
    <row r="384" spans="2:5" x14ac:dyDescent="0.3">
      <c r="B384" s="3" t="s">
        <v>25</v>
      </c>
      <c r="C384" s="1">
        <v>78974.220000000016</v>
      </c>
      <c r="D384" s="1">
        <v>62816.119999999995</v>
      </c>
      <c r="E384" s="1">
        <f>C384</f>
        <v>78974.220000000016</v>
      </c>
    </row>
    <row r="385" spans="2:5" x14ac:dyDescent="0.3">
      <c r="B385" s="28" t="s">
        <v>7</v>
      </c>
      <c r="C385" s="29"/>
      <c r="D385" s="30"/>
      <c r="E385" s="1">
        <f>C384-E384</f>
        <v>0</v>
      </c>
    </row>
    <row r="387" spans="2:5" x14ac:dyDescent="0.3">
      <c r="B387" s="5" t="s">
        <v>26</v>
      </c>
    </row>
    <row r="389" spans="2:5" x14ac:dyDescent="0.3">
      <c r="B389" s="9" t="s">
        <v>27</v>
      </c>
    </row>
    <row r="390" spans="2:5" x14ac:dyDescent="0.3">
      <c r="B390" s="9" t="s">
        <v>28</v>
      </c>
      <c r="C390" s="9"/>
      <c r="D390" s="9"/>
      <c r="E390" s="9"/>
    </row>
    <row r="391" spans="2:5" x14ac:dyDescent="0.3">
      <c r="B391" s="9" t="s">
        <v>29</v>
      </c>
      <c r="C391" s="9"/>
      <c r="D391" s="9"/>
      <c r="E391" s="9"/>
    </row>
    <row r="392" spans="2:5" x14ac:dyDescent="0.3">
      <c r="B392" s="9" t="s">
        <v>30</v>
      </c>
      <c r="C392" s="9"/>
      <c r="D392" s="9"/>
      <c r="E392" s="9"/>
    </row>
    <row r="393" spans="2:5" x14ac:dyDescent="0.3">
      <c r="B393" s="9" t="s">
        <v>31</v>
      </c>
      <c r="C393" s="9"/>
      <c r="D393" s="9"/>
      <c r="E393" s="9"/>
    </row>
    <row r="394" spans="2:5" x14ac:dyDescent="0.3">
      <c r="B394" s="9" t="s">
        <v>32</v>
      </c>
      <c r="C394" s="9"/>
      <c r="D394" s="9"/>
      <c r="E394" s="9"/>
    </row>
    <row r="395" spans="2:5" x14ac:dyDescent="0.3">
      <c r="B395" s="9" t="s">
        <v>33</v>
      </c>
      <c r="C395" s="9"/>
      <c r="D395" s="9"/>
      <c r="E395" s="9"/>
    </row>
    <row r="396" spans="2:5" x14ac:dyDescent="0.3">
      <c r="B396" s="9" t="s">
        <v>34</v>
      </c>
      <c r="C396" s="9"/>
      <c r="D396" s="9"/>
      <c r="E396" s="9"/>
    </row>
    <row r="397" spans="2:5" x14ac:dyDescent="0.3">
      <c r="B397" s="9" t="s">
        <v>35</v>
      </c>
      <c r="C397" s="9"/>
      <c r="D397" s="9"/>
      <c r="E397" s="9"/>
    </row>
    <row r="398" spans="2:5" x14ac:dyDescent="0.3">
      <c r="B398" s="9" t="s">
        <v>36</v>
      </c>
      <c r="C398" s="9"/>
      <c r="D398" s="9"/>
      <c r="E398" s="9"/>
    </row>
    <row r="399" spans="2:5" x14ac:dyDescent="0.3">
      <c r="B399" s="9" t="s">
        <v>39</v>
      </c>
      <c r="C399" s="9"/>
      <c r="D399" s="9"/>
      <c r="E399" s="9"/>
    </row>
    <row r="400" spans="2:5" x14ac:dyDescent="0.3">
      <c r="B400" s="9" t="s">
        <v>38</v>
      </c>
      <c r="C400" s="9"/>
      <c r="D400" s="9"/>
      <c r="E400" s="9"/>
    </row>
    <row r="406" spans="2:5" x14ac:dyDescent="0.3">
      <c r="B406" t="s">
        <v>8</v>
      </c>
    </row>
    <row r="408" spans="2:5" x14ac:dyDescent="0.3">
      <c r="B408" t="s">
        <v>9</v>
      </c>
      <c r="C408" t="s">
        <v>10</v>
      </c>
    </row>
    <row r="410" spans="2:5" ht="15.6" x14ac:dyDescent="0.3">
      <c r="C410" s="4" t="s">
        <v>4</v>
      </c>
      <c r="D410" s="4"/>
    </row>
    <row r="411" spans="2:5" ht="15.6" x14ac:dyDescent="0.3">
      <c r="C411" s="4" t="s">
        <v>5</v>
      </c>
      <c r="D411" s="4"/>
    </row>
    <row r="412" spans="2:5" x14ac:dyDescent="0.3">
      <c r="B412" s="5" t="s">
        <v>24</v>
      </c>
      <c r="C412" s="5"/>
      <c r="D412" s="5"/>
      <c r="E412" s="5"/>
    </row>
    <row r="413" spans="2:5" x14ac:dyDescent="0.3">
      <c r="B413" s="5"/>
      <c r="C413" s="5" t="s">
        <v>59</v>
      </c>
      <c r="D413" s="5"/>
      <c r="E413" s="5"/>
    </row>
    <row r="414" spans="2:5" x14ac:dyDescent="0.3">
      <c r="B414" s="18" t="s">
        <v>51</v>
      </c>
      <c r="C414" s="31" t="s">
        <v>127</v>
      </c>
      <c r="D414" s="31"/>
    </row>
    <row r="417" spans="2:5" ht="28.8" x14ac:dyDescent="0.3">
      <c r="B417" s="1" t="s">
        <v>0</v>
      </c>
      <c r="C417" s="2" t="s">
        <v>1</v>
      </c>
      <c r="D417" s="2" t="s">
        <v>2</v>
      </c>
      <c r="E417" s="2" t="s">
        <v>3</v>
      </c>
    </row>
    <row r="418" spans="2:5" x14ac:dyDescent="0.3">
      <c r="B418" s="3" t="s">
        <v>25</v>
      </c>
      <c r="C418" s="1">
        <v>35499.780000000006</v>
      </c>
      <c r="D418" s="1">
        <v>32454.339999999997</v>
      </c>
      <c r="E418" s="1">
        <f>C418</f>
        <v>35499.780000000006</v>
      </c>
    </row>
    <row r="419" spans="2:5" x14ac:dyDescent="0.3">
      <c r="B419" s="28" t="s">
        <v>7</v>
      </c>
      <c r="C419" s="29"/>
      <c r="D419" s="30"/>
      <c r="E419" s="1">
        <f>C418-E418</f>
        <v>0</v>
      </c>
    </row>
    <row r="421" spans="2:5" x14ac:dyDescent="0.3">
      <c r="B421" s="5" t="s">
        <v>26</v>
      </c>
    </row>
    <row r="423" spans="2:5" x14ac:dyDescent="0.3">
      <c r="B423" s="9" t="s">
        <v>27</v>
      </c>
    </row>
    <row r="424" spans="2:5" x14ac:dyDescent="0.3">
      <c r="B424" s="9" t="s">
        <v>28</v>
      </c>
      <c r="C424" s="9"/>
      <c r="D424" s="9"/>
      <c r="E424" s="9"/>
    </row>
    <row r="425" spans="2:5" x14ac:dyDescent="0.3">
      <c r="B425" s="9" t="s">
        <v>29</v>
      </c>
      <c r="C425" s="9"/>
      <c r="D425" s="9"/>
      <c r="E425" s="9"/>
    </row>
    <row r="426" spans="2:5" x14ac:dyDescent="0.3">
      <c r="B426" s="9" t="s">
        <v>30</v>
      </c>
      <c r="C426" s="9"/>
      <c r="D426" s="9"/>
      <c r="E426" s="9"/>
    </row>
    <row r="427" spans="2:5" x14ac:dyDescent="0.3">
      <c r="B427" s="9" t="s">
        <v>31</v>
      </c>
      <c r="C427" s="9"/>
      <c r="D427" s="9"/>
      <c r="E427" s="9"/>
    </row>
    <row r="428" spans="2:5" x14ac:dyDescent="0.3">
      <c r="B428" s="9" t="s">
        <v>32</v>
      </c>
      <c r="C428" s="9"/>
      <c r="D428" s="9"/>
      <c r="E428" s="9"/>
    </row>
    <row r="429" spans="2:5" x14ac:dyDescent="0.3">
      <c r="B429" s="9" t="s">
        <v>33</v>
      </c>
      <c r="C429" s="9"/>
      <c r="D429" s="9"/>
      <c r="E429" s="9"/>
    </row>
    <row r="430" spans="2:5" x14ac:dyDescent="0.3">
      <c r="B430" s="9" t="s">
        <v>34</v>
      </c>
      <c r="C430" s="9"/>
      <c r="D430" s="9"/>
      <c r="E430" s="9"/>
    </row>
    <row r="431" spans="2:5" x14ac:dyDescent="0.3">
      <c r="B431" s="9" t="s">
        <v>35</v>
      </c>
      <c r="C431" s="9"/>
      <c r="D431" s="9"/>
      <c r="E431" s="9"/>
    </row>
    <row r="432" spans="2:5" x14ac:dyDescent="0.3">
      <c r="B432" s="9" t="s">
        <v>36</v>
      </c>
      <c r="C432" s="9"/>
      <c r="D432" s="9"/>
      <c r="E432" s="9"/>
    </row>
    <row r="433" spans="2:5" x14ac:dyDescent="0.3">
      <c r="B433" s="9" t="s">
        <v>39</v>
      </c>
      <c r="C433" s="9"/>
      <c r="D433" s="9"/>
      <c r="E433" s="9"/>
    </row>
    <row r="434" spans="2:5" x14ac:dyDescent="0.3">
      <c r="B434" s="9" t="s">
        <v>38</v>
      </c>
      <c r="C434" s="9"/>
      <c r="D434" s="9"/>
      <c r="E434" s="9"/>
    </row>
    <row r="440" spans="2:5" x14ac:dyDescent="0.3">
      <c r="B440" t="s">
        <v>8</v>
      </c>
    </row>
    <row r="442" spans="2:5" x14ac:dyDescent="0.3">
      <c r="B442" t="s">
        <v>9</v>
      </c>
      <c r="C442" t="s">
        <v>10</v>
      </c>
    </row>
    <row r="444" spans="2:5" ht="15.6" x14ac:dyDescent="0.3">
      <c r="C444" s="4" t="s">
        <v>4</v>
      </c>
      <c r="D444" s="4"/>
    </row>
    <row r="445" spans="2:5" ht="15.6" x14ac:dyDescent="0.3">
      <c r="C445" s="4" t="s">
        <v>5</v>
      </c>
      <c r="D445" s="4"/>
    </row>
    <row r="446" spans="2:5" x14ac:dyDescent="0.3">
      <c r="B446" s="5" t="s">
        <v>24</v>
      </c>
      <c r="C446" s="5"/>
      <c r="D446" s="5"/>
      <c r="E446" s="5"/>
    </row>
    <row r="447" spans="2:5" x14ac:dyDescent="0.3">
      <c r="B447" s="5"/>
      <c r="C447" s="5" t="s">
        <v>59</v>
      </c>
      <c r="D447" s="5"/>
      <c r="E447" s="5"/>
    </row>
    <row r="448" spans="2:5" x14ac:dyDescent="0.3">
      <c r="B448" s="18" t="s">
        <v>51</v>
      </c>
      <c r="C448" s="31" t="s">
        <v>128</v>
      </c>
      <c r="D448" s="31"/>
    </row>
    <row r="451" spans="2:5" ht="28.8" x14ac:dyDescent="0.3">
      <c r="B451" s="1" t="s">
        <v>0</v>
      </c>
      <c r="C451" s="2" t="s">
        <v>1</v>
      </c>
      <c r="D451" s="2" t="s">
        <v>2</v>
      </c>
      <c r="E451" s="2" t="s">
        <v>3</v>
      </c>
    </row>
    <row r="452" spans="2:5" x14ac:dyDescent="0.3">
      <c r="B452" s="3" t="s">
        <v>25</v>
      </c>
      <c r="C452" s="1">
        <v>36397.379999999997</v>
      </c>
      <c r="D452" s="1">
        <v>35165.040000000001</v>
      </c>
      <c r="E452" s="1">
        <f>C452</f>
        <v>36397.379999999997</v>
      </c>
    </row>
    <row r="453" spans="2:5" x14ac:dyDescent="0.3">
      <c r="B453" s="28" t="s">
        <v>7</v>
      </c>
      <c r="C453" s="29"/>
      <c r="D453" s="30"/>
      <c r="E453" s="1">
        <f>C452-E452</f>
        <v>0</v>
      </c>
    </row>
    <row r="455" spans="2:5" x14ac:dyDescent="0.3">
      <c r="B455" s="5" t="s">
        <v>26</v>
      </c>
    </row>
    <row r="457" spans="2:5" x14ac:dyDescent="0.3">
      <c r="B457" s="9" t="s">
        <v>27</v>
      </c>
    </row>
    <row r="458" spans="2:5" x14ac:dyDescent="0.3">
      <c r="B458" s="9" t="s">
        <v>28</v>
      </c>
      <c r="C458" s="9"/>
      <c r="D458" s="9"/>
      <c r="E458" s="9"/>
    </row>
    <row r="459" spans="2:5" x14ac:dyDescent="0.3">
      <c r="B459" s="9" t="s">
        <v>29</v>
      </c>
      <c r="C459" s="9"/>
      <c r="D459" s="9"/>
      <c r="E459" s="9"/>
    </row>
    <row r="460" spans="2:5" x14ac:dyDescent="0.3">
      <c r="B460" s="9" t="s">
        <v>30</v>
      </c>
      <c r="C460" s="9"/>
      <c r="D460" s="9"/>
      <c r="E460" s="9"/>
    </row>
    <row r="461" spans="2:5" x14ac:dyDescent="0.3">
      <c r="B461" s="9" t="s">
        <v>31</v>
      </c>
      <c r="C461" s="9"/>
      <c r="D461" s="9"/>
      <c r="E461" s="9"/>
    </row>
    <row r="462" spans="2:5" x14ac:dyDescent="0.3">
      <c r="B462" s="9" t="s">
        <v>32</v>
      </c>
      <c r="C462" s="9"/>
      <c r="D462" s="9"/>
      <c r="E462" s="9"/>
    </row>
    <row r="463" spans="2:5" x14ac:dyDescent="0.3">
      <c r="B463" s="9" t="s">
        <v>33</v>
      </c>
      <c r="C463" s="9"/>
      <c r="D463" s="9"/>
      <c r="E463" s="9"/>
    </row>
    <row r="464" spans="2:5" x14ac:dyDescent="0.3">
      <c r="B464" s="9" t="s">
        <v>34</v>
      </c>
      <c r="C464" s="9"/>
      <c r="D464" s="9"/>
      <c r="E464" s="9"/>
    </row>
    <row r="465" spans="2:5" x14ac:dyDescent="0.3">
      <c r="B465" s="9" t="s">
        <v>35</v>
      </c>
      <c r="C465" s="9"/>
      <c r="D465" s="9"/>
      <c r="E465" s="9"/>
    </row>
    <row r="466" spans="2:5" x14ac:dyDescent="0.3">
      <c r="B466" s="9" t="s">
        <v>36</v>
      </c>
      <c r="C466" s="9"/>
      <c r="D466" s="9"/>
      <c r="E466" s="9"/>
    </row>
    <row r="467" spans="2:5" x14ac:dyDescent="0.3">
      <c r="B467" s="9" t="s">
        <v>39</v>
      </c>
      <c r="C467" s="9"/>
      <c r="D467" s="9"/>
      <c r="E467" s="9"/>
    </row>
    <row r="468" spans="2:5" x14ac:dyDescent="0.3">
      <c r="B468" s="9" t="s">
        <v>38</v>
      </c>
      <c r="C468" s="9"/>
      <c r="D468" s="9"/>
      <c r="E468" s="9"/>
    </row>
    <row r="474" spans="2:5" x14ac:dyDescent="0.3">
      <c r="B474" t="s">
        <v>8</v>
      </c>
    </row>
    <row r="476" spans="2:5" x14ac:dyDescent="0.3">
      <c r="B476" t="s">
        <v>9</v>
      </c>
      <c r="C476" t="s">
        <v>10</v>
      </c>
    </row>
    <row r="478" spans="2:5" ht="15.6" x14ac:dyDescent="0.3">
      <c r="C478" s="4" t="s">
        <v>4</v>
      </c>
      <c r="D478" s="4"/>
    </row>
    <row r="479" spans="2:5" ht="15.6" x14ac:dyDescent="0.3">
      <c r="C479" s="4" t="s">
        <v>5</v>
      </c>
      <c r="D479" s="4"/>
    </row>
    <row r="480" spans="2:5" x14ac:dyDescent="0.3">
      <c r="B480" s="5" t="s">
        <v>24</v>
      </c>
      <c r="C480" s="5"/>
      <c r="D480" s="5"/>
      <c r="E480" s="5"/>
    </row>
    <row r="481" spans="2:5" x14ac:dyDescent="0.3">
      <c r="B481" s="5"/>
      <c r="C481" s="5" t="s">
        <v>59</v>
      </c>
      <c r="D481" s="5"/>
      <c r="E481" s="5"/>
    </row>
    <row r="482" spans="2:5" x14ac:dyDescent="0.3">
      <c r="B482" s="18" t="s">
        <v>51</v>
      </c>
      <c r="C482" s="31" t="s">
        <v>129</v>
      </c>
      <c r="D482" s="31"/>
    </row>
    <row r="485" spans="2:5" ht="28.8" x14ac:dyDescent="0.3">
      <c r="B485" s="1" t="s">
        <v>0</v>
      </c>
      <c r="C485" s="2" t="s">
        <v>1</v>
      </c>
      <c r="D485" s="2" t="s">
        <v>2</v>
      </c>
      <c r="E485" s="2" t="s">
        <v>3</v>
      </c>
    </row>
    <row r="486" spans="2:5" x14ac:dyDescent="0.3">
      <c r="B486" s="3" t="s">
        <v>25</v>
      </c>
      <c r="C486" s="1">
        <v>35961.240000000005</v>
      </c>
      <c r="D486" s="1">
        <v>31660.750000000004</v>
      </c>
      <c r="E486" s="1">
        <f>C486</f>
        <v>35961.240000000005</v>
      </c>
    </row>
    <row r="487" spans="2:5" x14ac:dyDescent="0.3">
      <c r="B487" s="28" t="s">
        <v>7</v>
      </c>
      <c r="C487" s="29"/>
      <c r="D487" s="30"/>
      <c r="E487" s="1">
        <f>C486-E486</f>
        <v>0</v>
      </c>
    </row>
    <row r="489" spans="2:5" x14ac:dyDescent="0.3">
      <c r="B489" s="5" t="s">
        <v>26</v>
      </c>
    </row>
    <row r="491" spans="2:5" x14ac:dyDescent="0.3">
      <c r="B491" s="9" t="s">
        <v>27</v>
      </c>
    </row>
    <row r="492" spans="2:5" x14ac:dyDescent="0.3">
      <c r="B492" s="9" t="s">
        <v>28</v>
      </c>
      <c r="C492" s="9"/>
      <c r="D492" s="9"/>
      <c r="E492" s="9"/>
    </row>
    <row r="493" spans="2:5" x14ac:dyDescent="0.3">
      <c r="B493" s="9" t="s">
        <v>29</v>
      </c>
      <c r="C493" s="9"/>
      <c r="D493" s="9"/>
      <c r="E493" s="9"/>
    </row>
    <row r="494" spans="2:5" x14ac:dyDescent="0.3">
      <c r="B494" s="9" t="s">
        <v>30</v>
      </c>
      <c r="C494" s="9"/>
      <c r="D494" s="9"/>
      <c r="E494" s="9"/>
    </row>
    <row r="495" spans="2:5" x14ac:dyDescent="0.3">
      <c r="B495" s="9" t="s">
        <v>31</v>
      </c>
      <c r="C495" s="9"/>
      <c r="D495" s="9"/>
      <c r="E495" s="9"/>
    </row>
    <row r="496" spans="2:5" x14ac:dyDescent="0.3">
      <c r="B496" s="9" t="s">
        <v>32</v>
      </c>
      <c r="C496" s="9"/>
      <c r="D496" s="9"/>
      <c r="E496" s="9"/>
    </row>
    <row r="497" spans="2:5" x14ac:dyDescent="0.3">
      <c r="B497" s="9" t="s">
        <v>33</v>
      </c>
      <c r="C497" s="9"/>
      <c r="D497" s="9"/>
      <c r="E497" s="9"/>
    </row>
    <row r="498" spans="2:5" x14ac:dyDescent="0.3">
      <c r="B498" s="9" t="s">
        <v>34</v>
      </c>
      <c r="C498" s="9"/>
      <c r="D498" s="9"/>
      <c r="E498" s="9"/>
    </row>
    <row r="499" spans="2:5" x14ac:dyDescent="0.3">
      <c r="B499" s="9" t="s">
        <v>35</v>
      </c>
      <c r="C499" s="9"/>
      <c r="D499" s="9"/>
      <c r="E499" s="9"/>
    </row>
    <row r="500" spans="2:5" x14ac:dyDescent="0.3">
      <c r="B500" s="9" t="s">
        <v>36</v>
      </c>
      <c r="C500" s="9"/>
      <c r="D500" s="9"/>
      <c r="E500" s="9"/>
    </row>
    <row r="501" spans="2:5" x14ac:dyDescent="0.3">
      <c r="B501" s="9" t="s">
        <v>39</v>
      </c>
      <c r="C501" s="9"/>
      <c r="D501" s="9"/>
      <c r="E501" s="9"/>
    </row>
    <row r="502" spans="2:5" x14ac:dyDescent="0.3">
      <c r="B502" s="9" t="s">
        <v>38</v>
      </c>
      <c r="C502" s="9"/>
      <c r="D502" s="9"/>
      <c r="E502" s="9"/>
    </row>
    <row r="508" spans="2:5" x14ac:dyDescent="0.3">
      <c r="B508" t="s">
        <v>8</v>
      </c>
    </row>
    <row r="510" spans="2:5" x14ac:dyDescent="0.3">
      <c r="B510" t="s">
        <v>9</v>
      </c>
      <c r="C510" t="s">
        <v>10</v>
      </c>
    </row>
    <row r="512" spans="2:5" ht="15.6" x14ac:dyDescent="0.3">
      <c r="C512" s="4" t="s">
        <v>4</v>
      </c>
      <c r="D512" s="4"/>
    </row>
    <row r="513" spans="2:5" ht="15.6" x14ac:dyDescent="0.3">
      <c r="C513" s="4" t="s">
        <v>5</v>
      </c>
      <c r="D513" s="4"/>
    </row>
    <row r="514" spans="2:5" x14ac:dyDescent="0.3">
      <c r="B514" s="5" t="s">
        <v>24</v>
      </c>
      <c r="C514" s="5"/>
      <c r="D514" s="5"/>
      <c r="E514" s="5"/>
    </row>
    <row r="515" spans="2:5" x14ac:dyDescent="0.3">
      <c r="B515" s="5"/>
      <c r="C515" s="5" t="s">
        <v>59</v>
      </c>
      <c r="D515" s="5"/>
      <c r="E515" s="5"/>
    </row>
    <row r="516" spans="2:5" x14ac:dyDescent="0.3">
      <c r="B516" s="18" t="s">
        <v>51</v>
      </c>
      <c r="C516" s="31" t="s">
        <v>130</v>
      </c>
      <c r="D516" s="31"/>
    </row>
    <row r="519" spans="2:5" ht="28.8" x14ac:dyDescent="0.3">
      <c r="B519" s="1" t="s">
        <v>0</v>
      </c>
      <c r="C519" s="2" t="s">
        <v>1</v>
      </c>
      <c r="D519" s="2" t="s">
        <v>2</v>
      </c>
      <c r="E519" s="2" t="s">
        <v>3</v>
      </c>
    </row>
    <row r="520" spans="2:5" x14ac:dyDescent="0.3">
      <c r="B520" s="3" t="s">
        <v>25</v>
      </c>
      <c r="C520" s="1">
        <v>34998.240000000005</v>
      </c>
      <c r="D520" s="1">
        <v>28869.399999999998</v>
      </c>
      <c r="E520" s="1">
        <f>C520</f>
        <v>34998.240000000005</v>
      </c>
    </row>
    <row r="521" spans="2:5" x14ac:dyDescent="0.3">
      <c r="B521" s="28" t="s">
        <v>7</v>
      </c>
      <c r="C521" s="29"/>
      <c r="D521" s="30"/>
      <c r="E521" s="1">
        <f>C520-E520</f>
        <v>0</v>
      </c>
    </row>
    <row r="523" spans="2:5" x14ac:dyDescent="0.3">
      <c r="B523" s="5" t="s">
        <v>26</v>
      </c>
    </row>
    <row r="525" spans="2:5" x14ac:dyDescent="0.3">
      <c r="B525" s="9" t="s">
        <v>27</v>
      </c>
    </row>
    <row r="526" spans="2:5" x14ac:dyDescent="0.3">
      <c r="B526" s="9" t="s">
        <v>28</v>
      </c>
      <c r="C526" s="9"/>
      <c r="D526" s="9"/>
      <c r="E526" s="9"/>
    </row>
    <row r="527" spans="2:5" x14ac:dyDescent="0.3">
      <c r="B527" s="9" t="s">
        <v>29</v>
      </c>
      <c r="C527" s="9"/>
      <c r="D527" s="9"/>
      <c r="E527" s="9"/>
    </row>
    <row r="528" spans="2:5" x14ac:dyDescent="0.3">
      <c r="B528" s="9" t="s">
        <v>30</v>
      </c>
      <c r="C528" s="9"/>
      <c r="D528" s="9"/>
      <c r="E528" s="9"/>
    </row>
    <row r="529" spans="2:5" x14ac:dyDescent="0.3">
      <c r="B529" s="9" t="s">
        <v>31</v>
      </c>
      <c r="C529" s="9"/>
      <c r="D529" s="9"/>
      <c r="E529" s="9"/>
    </row>
    <row r="530" spans="2:5" x14ac:dyDescent="0.3">
      <c r="B530" s="9" t="s">
        <v>32</v>
      </c>
      <c r="C530" s="9"/>
      <c r="D530" s="9"/>
      <c r="E530" s="9"/>
    </row>
    <row r="531" spans="2:5" x14ac:dyDescent="0.3">
      <c r="B531" s="9" t="s">
        <v>33</v>
      </c>
      <c r="C531" s="9"/>
      <c r="D531" s="9"/>
      <c r="E531" s="9"/>
    </row>
    <row r="532" spans="2:5" x14ac:dyDescent="0.3">
      <c r="B532" s="9" t="s">
        <v>34</v>
      </c>
      <c r="C532" s="9"/>
      <c r="D532" s="9"/>
      <c r="E532" s="9"/>
    </row>
    <row r="533" spans="2:5" x14ac:dyDescent="0.3">
      <c r="B533" s="9" t="s">
        <v>35</v>
      </c>
      <c r="C533" s="9"/>
      <c r="D533" s="9"/>
      <c r="E533" s="9"/>
    </row>
    <row r="534" spans="2:5" x14ac:dyDescent="0.3">
      <c r="B534" s="9" t="s">
        <v>36</v>
      </c>
      <c r="C534" s="9"/>
      <c r="D534" s="9"/>
      <c r="E534" s="9"/>
    </row>
    <row r="535" spans="2:5" x14ac:dyDescent="0.3">
      <c r="B535" s="9" t="s">
        <v>39</v>
      </c>
      <c r="C535" s="9"/>
      <c r="D535" s="9"/>
      <c r="E535" s="9"/>
    </row>
    <row r="536" spans="2:5" x14ac:dyDescent="0.3">
      <c r="B536" s="9" t="s">
        <v>38</v>
      </c>
      <c r="C536" s="9"/>
      <c r="D536" s="9"/>
      <c r="E536" s="9"/>
    </row>
    <row r="542" spans="2:5" x14ac:dyDescent="0.3">
      <c r="B542" t="s">
        <v>8</v>
      </c>
    </row>
    <row r="544" spans="2:5" x14ac:dyDescent="0.3">
      <c r="B544" t="s">
        <v>9</v>
      </c>
      <c r="C544" t="s">
        <v>10</v>
      </c>
    </row>
    <row r="546" spans="2:5" ht="15.6" x14ac:dyDescent="0.3">
      <c r="C546" s="4" t="s">
        <v>4</v>
      </c>
      <c r="D546" s="4"/>
    </row>
    <row r="547" spans="2:5" ht="15.6" x14ac:dyDescent="0.3">
      <c r="C547" s="4" t="s">
        <v>5</v>
      </c>
      <c r="D547" s="4"/>
    </row>
    <row r="548" spans="2:5" x14ac:dyDescent="0.3">
      <c r="B548" s="5" t="s">
        <v>24</v>
      </c>
      <c r="C548" s="5"/>
      <c r="D548" s="5"/>
      <c r="E548" s="5"/>
    </row>
    <row r="549" spans="2:5" x14ac:dyDescent="0.3">
      <c r="B549" s="5"/>
      <c r="C549" s="5" t="s">
        <v>59</v>
      </c>
      <c r="D549" s="5"/>
      <c r="E549" s="5"/>
    </row>
    <row r="550" spans="2:5" x14ac:dyDescent="0.3">
      <c r="B550" s="18" t="s">
        <v>51</v>
      </c>
      <c r="C550" s="31" t="s">
        <v>131</v>
      </c>
      <c r="D550" s="31"/>
    </row>
    <row r="553" spans="2:5" ht="28.8" x14ac:dyDescent="0.3">
      <c r="B553" s="1" t="s">
        <v>0</v>
      </c>
      <c r="C553" s="2" t="s">
        <v>1</v>
      </c>
      <c r="D553" s="2" t="s">
        <v>2</v>
      </c>
      <c r="E553" s="2" t="s">
        <v>3</v>
      </c>
    </row>
    <row r="554" spans="2:5" x14ac:dyDescent="0.3">
      <c r="B554" s="3" t="s">
        <v>25</v>
      </c>
      <c r="C554" s="1">
        <v>36294.720000000001</v>
      </c>
      <c r="D554" s="1">
        <v>31165.989999999994</v>
      </c>
      <c r="E554" s="1">
        <f>C554</f>
        <v>36294.720000000001</v>
      </c>
    </row>
    <row r="555" spans="2:5" x14ac:dyDescent="0.3">
      <c r="B555" s="28" t="s">
        <v>7</v>
      </c>
      <c r="C555" s="29"/>
      <c r="D555" s="30"/>
      <c r="E555" s="1">
        <f>C554-E554</f>
        <v>0</v>
      </c>
    </row>
    <row r="557" spans="2:5" x14ac:dyDescent="0.3">
      <c r="B557" s="5" t="s">
        <v>26</v>
      </c>
    </row>
    <row r="559" spans="2:5" x14ac:dyDescent="0.3">
      <c r="B559" s="9" t="s">
        <v>27</v>
      </c>
    </row>
    <row r="560" spans="2:5" x14ac:dyDescent="0.3">
      <c r="B560" s="9" t="s">
        <v>28</v>
      </c>
      <c r="C560" s="9"/>
      <c r="D560" s="9"/>
      <c r="E560" s="9"/>
    </row>
    <row r="561" spans="2:5" x14ac:dyDescent="0.3">
      <c r="B561" s="9" t="s">
        <v>29</v>
      </c>
      <c r="C561" s="9"/>
      <c r="D561" s="9"/>
      <c r="E561" s="9"/>
    </row>
    <row r="562" spans="2:5" x14ac:dyDescent="0.3">
      <c r="B562" s="9" t="s">
        <v>30</v>
      </c>
      <c r="C562" s="9"/>
      <c r="D562" s="9"/>
      <c r="E562" s="9"/>
    </row>
    <row r="563" spans="2:5" x14ac:dyDescent="0.3">
      <c r="B563" s="9" t="s">
        <v>31</v>
      </c>
      <c r="C563" s="9"/>
      <c r="D563" s="9"/>
      <c r="E563" s="9"/>
    </row>
    <row r="564" spans="2:5" x14ac:dyDescent="0.3">
      <c r="B564" s="9" t="s">
        <v>32</v>
      </c>
      <c r="C564" s="9"/>
      <c r="D564" s="9"/>
      <c r="E564" s="9"/>
    </row>
    <row r="565" spans="2:5" x14ac:dyDescent="0.3">
      <c r="B565" s="9" t="s">
        <v>33</v>
      </c>
      <c r="C565" s="9"/>
      <c r="D565" s="9"/>
      <c r="E565" s="9"/>
    </row>
    <row r="566" spans="2:5" x14ac:dyDescent="0.3">
      <c r="B566" s="9" t="s">
        <v>34</v>
      </c>
      <c r="C566" s="9"/>
      <c r="D566" s="9"/>
      <c r="E566" s="9"/>
    </row>
    <row r="567" spans="2:5" x14ac:dyDescent="0.3">
      <c r="B567" s="9" t="s">
        <v>35</v>
      </c>
      <c r="C567" s="9"/>
      <c r="D567" s="9"/>
      <c r="E567" s="9"/>
    </row>
    <row r="568" spans="2:5" x14ac:dyDescent="0.3">
      <c r="B568" s="9" t="s">
        <v>36</v>
      </c>
      <c r="C568" s="9"/>
      <c r="D568" s="9"/>
      <c r="E568" s="9"/>
    </row>
    <row r="569" spans="2:5" x14ac:dyDescent="0.3">
      <c r="B569" s="9" t="s">
        <v>39</v>
      </c>
      <c r="C569" s="9"/>
      <c r="D569" s="9"/>
      <c r="E569" s="9"/>
    </row>
    <row r="570" spans="2:5" x14ac:dyDescent="0.3">
      <c r="B570" s="9" t="s">
        <v>38</v>
      </c>
      <c r="C570" s="9"/>
      <c r="D570" s="9"/>
      <c r="E570" s="9"/>
    </row>
    <row r="576" spans="2:5" x14ac:dyDescent="0.3">
      <c r="B576" t="s">
        <v>8</v>
      </c>
    </row>
    <row r="578" spans="2:5" x14ac:dyDescent="0.3">
      <c r="B578" t="s">
        <v>9</v>
      </c>
      <c r="C578" t="s">
        <v>10</v>
      </c>
    </row>
    <row r="580" spans="2:5" ht="15.6" x14ac:dyDescent="0.3">
      <c r="C580" s="4" t="s">
        <v>4</v>
      </c>
      <c r="D580" s="4"/>
    </row>
    <row r="581" spans="2:5" ht="15.6" x14ac:dyDescent="0.3">
      <c r="C581" s="4" t="s">
        <v>5</v>
      </c>
      <c r="D581" s="4"/>
    </row>
    <row r="582" spans="2:5" x14ac:dyDescent="0.3">
      <c r="B582" s="5" t="s">
        <v>24</v>
      </c>
      <c r="C582" s="5"/>
      <c r="D582" s="5"/>
      <c r="E582" s="5"/>
    </row>
    <row r="583" spans="2:5" x14ac:dyDescent="0.3">
      <c r="B583" s="5"/>
      <c r="C583" s="5" t="s">
        <v>59</v>
      </c>
      <c r="D583" s="5"/>
      <c r="E583" s="5"/>
    </row>
    <row r="584" spans="2:5" x14ac:dyDescent="0.3">
      <c r="B584" s="18" t="s">
        <v>51</v>
      </c>
      <c r="C584" s="31" t="s">
        <v>132</v>
      </c>
      <c r="D584" s="31"/>
    </row>
    <row r="587" spans="2:5" ht="28.8" x14ac:dyDescent="0.3">
      <c r="B587" s="1" t="s">
        <v>0</v>
      </c>
      <c r="C587" s="2" t="s">
        <v>1</v>
      </c>
      <c r="D587" s="2" t="s">
        <v>2</v>
      </c>
      <c r="E587" s="2" t="s">
        <v>3</v>
      </c>
    </row>
    <row r="588" spans="2:5" x14ac:dyDescent="0.3">
      <c r="B588" s="3" t="s">
        <v>25</v>
      </c>
      <c r="C588" s="1">
        <v>379729.73</v>
      </c>
      <c r="D588" s="1">
        <v>329699.84000000003</v>
      </c>
      <c r="E588" s="1">
        <f>C588</f>
        <v>379729.73</v>
      </c>
    </row>
    <row r="589" spans="2:5" x14ac:dyDescent="0.3">
      <c r="B589" s="28" t="s">
        <v>7</v>
      </c>
      <c r="C589" s="29"/>
      <c r="D589" s="30"/>
      <c r="E589" s="1">
        <f>C588-E588</f>
        <v>0</v>
      </c>
    </row>
    <row r="591" spans="2:5" x14ac:dyDescent="0.3">
      <c r="B591" s="5" t="s">
        <v>26</v>
      </c>
    </row>
    <row r="593" spans="2:5" x14ac:dyDescent="0.3">
      <c r="B593" s="9" t="s">
        <v>27</v>
      </c>
    </row>
    <row r="594" spans="2:5" x14ac:dyDescent="0.3">
      <c r="B594" s="9" t="s">
        <v>28</v>
      </c>
      <c r="C594" s="9"/>
      <c r="D594" s="9"/>
      <c r="E594" s="9"/>
    </row>
    <row r="595" spans="2:5" x14ac:dyDescent="0.3">
      <c r="B595" s="9" t="s">
        <v>29</v>
      </c>
      <c r="C595" s="9"/>
      <c r="D595" s="9"/>
      <c r="E595" s="9"/>
    </row>
    <row r="596" spans="2:5" x14ac:dyDescent="0.3">
      <c r="B596" s="9" t="s">
        <v>30</v>
      </c>
      <c r="C596" s="9"/>
      <c r="D596" s="9"/>
      <c r="E596" s="9"/>
    </row>
    <row r="597" spans="2:5" x14ac:dyDescent="0.3">
      <c r="B597" s="9" t="s">
        <v>31</v>
      </c>
      <c r="C597" s="9"/>
      <c r="D597" s="9"/>
      <c r="E597" s="9"/>
    </row>
    <row r="598" spans="2:5" x14ac:dyDescent="0.3">
      <c r="B598" s="9" t="s">
        <v>32</v>
      </c>
      <c r="C598" s="9"/>
      <c r="D598" s="9"/>
      <c r="E598" s="9"/>
    </row>
    <row r="599" spans="2:5" x14ac:dyDescent="0.3">
      <c r="B599" s="9" t="s">
        <v>33</v>
      </c>
      <c r="C599" s="9"/>
      <c r="D599" s="9"/>
      <c r="E599" s="9"/>
    </row>
    <row r="600" spans="2:5" x14ac:dyDescent="0.3">
      <c r="B600" s="9" t="s">
        <v>34</v>
      </c>
      <c r="C600" s="9"/>
      <c r="D600" s="9"/>
      <c r="E600" s="9"/>
    </row>
    <row r="601" spans="2:5" x14ac:dyDescent="0.3">
      <c r="B601" s="9" t="s">
        <v>35</v>
      </c>
      <c r="C601" s="9"/>
      <c r="D601" s="9"/>
      <c r="E601" s="9"/>
    </row>
    <row r="602" spans="2:5" x14ac:dyDescent="0.3">
      <c r="B602" s="9" t="s">
        <v>36</v>
      </c>
      <c r="C602" s="9"/>
      <c r="D602" s="9"/>
      <c r="E602" s="9"/>
    </row>
    <row r="603" spans="2:5" x14ac:dyDescent="0.3">
      <c r="B603" s="9" t="s">
        <v>39</v>
      </c>
      <c r="C603" s="9"/>
      <c r="D603" s="9"/>
      <c r="E603" s="9"/>
    </row>
    <row r="604" spans="2:5" x14ac:dyDescent="0.3">
      <c r="B604" s="9" t="s">
        <v>38</v>
      </c>
      <c r="C604" s="9"/>
      <c r="D604" s="9"/>
      <c r="E604" s="9"/>
    </row>
    <row r="610" spans="2:5" x14ac:dyDescent="0.3">
      <c r="B610" t="s">
        <v>8</v>
      </c>
    </row>
    <row r="612" spans="2:5" x14ac:dyDescent="0.3">
      <c r="B612" t="s">
        <v>9</v>
      </c>
      <c r="C612" t="s">
        <v>10</v>
      </c>
    </row>
    <row r="614" spans="2:5" ht="15.6" x14ac:dyDescent="0.3">
      <c r="C614" s="4" t="s">
        <v>4</v>
      </c>
      <c r="D614" s="4"/>
    </row>
    <row r="615" spans="2:5" ht="15.6" x14ac:dyDescent="0.3">
      <c r="C615" s="4" t="s">
        <v>5</v>
      </c>
      <c r="D615" s="4"/>
    </row>
    <row r="616" spans="2:5" x14ac:dyDescent="0.3">
      <c r="B616" s="5" t="s">
        <v>24</v>
      </c>
      <c r="C616" s="5"/>
      <c r="D616" s="5"/>
      <c r="E616" s="5"/>
    </row>
    <row r="617" spans="2:5" x14ac:dyDescent="0.3">
      <c r="B617" s="5"/>
      <c r="C617" s="5" t="s">
        <v>59</v>
      </c>
      <c r="D617" s="5"/>
      <c r="E617" s="5"/>
    </row>
    <row r="618" spans="2:5" x14ac:dyDescent="0.3">
      <c r="B618" s="18" t="s">
        <v>51</v>
      </c>
      <c r="C618" s="31" t="s">
        <v>133</v>
      </c>
      <c r="D618" s="31"/>
    </row>
    <row r="621" spans="2:5" ht="28.8" x14ac:dyDescent="0.3">
      <c r="B621" s="1" t="s">
        <v>0</v>
      </c>
      <c r="C621" s="2" t="s">
        <v>1</v>
      </c>
      <c r="D621" s="2" t="s">
        <v>2</v>
      </c>
      <c r="E621" s="2" t="s">
        <v>3</v>
      </c>
    </row>
    <row r="622" spans="2:5" x14ac:dyDescent="0.3">
      <c r="B622" s="3" t="s">
        <v>25</v>
      </c>
      <c r="C622" s="1">
        <v>36269.279999999999</v>
      </c>
      <c r="D622" s="1">
        <v>31915.59</v>
      </c>
      <c r="E622" s="1">
        <f>C622</f>
        <v>36269.279999999999</v>
      </c>
    </row>
    <row r="623" spans="2:5" x14ac:dyDescent="0.3">
      <c r="B623" s="28" t="s">
        <v>7</v>
      </c>
      <c r="C623" s="29"/>
      <c r="D623" s="30"/>
      <c r="E623" s="1">
        <f>C622-E622</f>
        <v>0</v>
      </c>
    </row>
    <row r="625" spans="2:5" x14ac:dyDescent="0.3">
      <c r="B625" s="5" t="s">
        <v>26</v>
      </c>
    </row>
    <row r="627" spans="2:5" x14ac:dyDescent="0.3">
      <c r="B627" s="9" t="s">
        <v>27</v>
      </c>
    </row>
    <row r="628" spans="2:5" x14ac:dyDescent="0.3">
      <c r="B628" s="9" t="s">
        <v>28</v>
      </c>
      <c r="C628" s="9"/>
      <c r="D628" s="9"/>
      <c r="E628" s="9"/>
    </row>
    <row r="629" spans="2:5" x14ac:dyDescent="0.3">
      <c r="B629" s="9" t="s">
        <v>29</v>
      </c>
      <c r="C629" s="9"/>
      <c r="D629" s="9"/>
      <c r="E629" s="9"/>
    </row>
    <row r="630" spans="2:5" x14ac:dyDescent="0.3">
      <c r="B630" s="9" t="s">
        <v>30</v>
      </c>
      <c r="C630" s="9"/>
      <c r="D630" s="9"/>
      <c r="E630" s="9"/>
    </row>
    <row r="631" spans="2:5" x14ac:dyDescent="0.3">
      <c r="B631" s="9" t="s">
        <v>31</v>
      </c>
      <c r="C631" s="9"/>
      <c r="D631" s="9"/>
      <c r="E631" s="9"/>
    </row>
    <row r="632" spans="2:5" x14ac:dyDescent="0.3">
      <c r="B632" s="9" t="s">
        <v>32</v>
      </c>
      <c r="C632" s="9"/>
      <c r="D632" s="9"/>
      <c r="E632" s="9"/>
    </row>
    <row r="633" spans="2:5" x14ac:dyDescent="0.3">
      <c r="B633" s="9" t="s">
        <v>33</v>
      </c>
      <c r="C633" s="9"/>
      <c r="D633" s="9"/>
      <c r="E633" s="9"/>
    </row>
    <row r="634" spans="2:5" x14ac:dyDescent="0.3">
      <c r="B634" s="9" t="s">
        <v>34</v>
      </c>
      <c r="C634" s="9"/>
      <c r="D634" s="9"/>
      <c r="E634" s="9"/>
    </row>
    <row r="635" spans="2:5" x14ac:dyDescent="0.3">
      <c r="B635" s="9" t="s">
        <v>35</v>
      </c>
      <c r="C635" s="9"/>
      <c r="D635" s="9"/>
      <c r="E635" s="9"/>
    </row>
    <row r="636" spans="2:5" x14ac:dyDescent="0.3">
      <c r="B636" s="9" t="s">
        <v>36</v>
      </c>
      <c r="C636" s="9"/>
      <c r="D636" s="9"/>
      <c r="E636" s="9"/>
    </row>
    <row r="637" spans="2:5" x14ac:dyDescent="0.3">
      <c r="B637" s="9" t="s">
        <v>39</v>
      </c>
      <c r="C637" s="9"/>
      <c r="D637" s="9"/>
      <c r="E637" s="9"/>
    </row>
    <row r="638" spans="2:5" x14ac:dyDescent="0.3">
      <c r="B638" s="9" t="s">
        <v>38</v>
      </c>
      <c r="C638" s="9"/>
      <c r="D638" s="9"/>
      <c r="E638" s="9"/>
    </row>
    <row r="644" spans="2:5" x14ac:dyDescent="0.3">
      <c r="B644" t="s">
        <v>8</v>
      </c>
    </row>
    <row r="646" spans="2:5" x14ac:dyDescent="0.3">
      <c r="B646" t="s">
        <v>9</v>
      </c>
      <c r="C646" t="s">
        <v>10</v>
      </c>
    </row>
    <row r="648" spans="2:5" ht="15.6" x14ac:dyDescent="0.3">
      <c r="C648" s="4" t="s">
        <v>4</v>
      </c>
      <c r="D648" s="4"/>
    </row>
    <row r="649" spans="2:5" ht="15.6" x14ac:dyDescent="0.3">
      <c r="C649" s="4" t="s">
        <v>5</v>
      </c>
      <c r="D649" s="4"/>
    </row>
    <row r="650" spans="2:5" x14ac:dyDescent="0.3">
      <c r="B650" s="5" t="s">
        <v>24</v>
      </c>
      <c r="C650" s="5"/>
      <c r="D650" s="5"/>
      <c r="E650" s="5"/>
    </row>
    <row r="651" spans="2:5" x14ac:dyDescent="0.3">
      <c r="B651" s="5"/>
      <c r="C651" s="5" t="s">
        <v>59</v>
      </c>
      <c r="D651" s="5"/>
      <c r="E651" s="5"/>
    </row>
    <row r="652" spans="2:5" x14ac:dyDescent="0.3">
      <c r="B652" s="18" t="s">
        <v>51</v>
      </c>
      <c r="C652" s="31" t="s">
        <v>134</v>
      </c>
      <c r="D652" s="31"/>
    </row>
    <row r="655" spans="2:5" ht="28.8" x14ac:dyDescent="0.3">
      <c r="B655" s="1" t="s">
        <v>0</v>
      </c>
      <c r="C655" s="2" t="s">
        <v>1</v>
      </c>
      <c r="D655" s="2" t="s">
        <v>2</v>
      </c>
      <c r="E655" s="2" t="s">
        <v>3</v>
      </c>
    </row>
    <row r="656" spans="2:5" x14ac:dyDescent="0.3">
      <c r="B656" s="3" t="s">
        <v>25</v>
      </c>
      <c r="C656" s="1">
        <v>371782.8</v>
      </c>
      <c r="D656" s="1">
        <v>317751.87999999995</v>
      </c>
      <c r="E656" s="1">
        <f>C656</f>
        <v>371782.8</v>
      </c>
    </row>
    <row r="657" spans="2:5" x14ac:dyDescent="0.3">
      <c r="B657" s="28" t="s">
        <v>7</v>
      </c>
      <c r="C657" s="29"/>
      <c r="D657" s="30"/>
      <c r="E657" s="1">
        <f>C656-E656</f>
        <v>0</v>
      </c>
    </row>
    <row r="659" spans="2:5" x14ac:dyDescent="0.3">
      <c r="B659" s="5" t="s">
        <v>26</v>
      </c>
    </row>
    <row r="661" spans="2:5" x14ac:dyDescent="0.3">
      <c r="B661" s="9" t="s">
        <v>27</v>
      </c>
    </row>
    <row r="662" spans="2:5" x14ac:dyDescent="0.3">
      <c r="B662" s="9" t="s">
        <v>28</v>
      </c>
      <c r="C662" s="9"/>
      <c r="D662" s="9"/>
      <c r="E662" s="9"/>
    </row>
    <row r="663" spans="2:5" x14ac:dyDescent="0.3">
      <c r="B663" s="9" t="s">
        <v>29</v>
      </c>
      <c r="C663" s="9"/>
      <c r="D663" s="9"/>
      <c r="E663" s="9"/>
    </row>
    <row r="664" spans="2:5" x14ac:dyDescent="0.3">
      <c r="B664" s="9" t="s">
        <v>30</v>
      </c>
      <c r="C664" s="9"/>
      <c r="D664" s="9"/>
      <c r="E664" s="9"/>
    </row>
    <row r="665" spans="2:5" x14ac:dyDescent="0.3">
      <c r="B665" s="9" t="s">
        <v>31</v>
      </c>
      <c r="C665" s="9"/>
      <c r="D665" s="9"/>
      <c r="E665" s="9"/>
    </row>
    <row r="666" spans="2:5" x14ac:dyDescent="0.3">
      <c r="B666" s="9" t="s">
        <v>32</v>
      </c>
      <c r="C666" s="9"/>
      <c r="D666" s="9"/>
      <c r="E666" s="9"/>
    </row>
    <row r="667" spans="2:5" x14ac:dyDescent="0.3">
      <c r="B667" s="9" t="s">
        <v>33</v>
      </c>
      <c r="C667" s="9"/>
      <c r="D667" s="9"/>
      <c r="E667" s="9"/>
    </row>
    <row r="668" spans="2:5" x14ac:dyDescent="0.3">
      <c r="B668" s="9" t="s">
        <v>34</v>
      </c>
      <c r="C668" s="9"/>
      <c r="D668" s="9"/>
      <c r="E668" s="9"/>
    </row>
    <row r="669" spans="2:5" x14ac:dyDescent="0.3">
      <c r="B669" s="9" t="s">
        <v>35</v>
      </c>
      <c r="C669" s="9"/>
      <c r="D669" s="9"/>
      <c r="E669" s="9"/>
    </row>
    <row r="670" spans="2:5" x14ac:dyDescent="0.3">
      <c r="B670" s="9" t="s">
        <v>36</v>
      </c>
      <c r="C670" s="9"/>
      <c r="D670" s="9"/>
      <c r="E670" s="9"/>
    </row>
    <row r="671" spans="2:5" x14ac:dyDescent="0.3">
      <c r="B671" s="9" t="s">
        <v>39</v>
      </c>
      <c r="C671" s="9"/>
      <c r="D671" s="9"/>
      <c r="E671" s="9"/>
    </row>
    <row r="672" spans="2:5" x14ac:dyDescent="0.3">
      <c r="B672" s="9" t="s">
        <v>38</v>
      </c>
      <c r="C672" s="9"/>
      <c r="D672" s="9"/>
      <c r="E672" s="9"/>
    </row>
    <row r="678" spans="2:5" x14ac:dyDescent="0.3">
      <c r="B678" t="s">
        <v>8</v>
      </c>
    </row>
    <row r="680" spans="2:5" x14ac:dyDescent="0.3">
      <c r="B680" t="s">
        <v>9</v>
      </c>
      <c r="C680" t="s">
        <v>10</v>
      </c>
    </row>
    <row r="682" spans="2:5" ht="15.6" x14ac:dyDescent="0.3">
      <c r="C682" s="4" t="s">
        <v>4</v>
      </c>
      <c r="D682" s="4"/>
    </row>
    <row r="683" spans="2:5" ht="15.6" x14ac:dyDescent="0.3">
      <c r="C683" s="4" t="s">
        <v>5</v>
      </c>
      <c r="D683" s="4"/>
    </row>
    <row r="684" spans="2:5" x14ac:dyDescent="0.3">
      <c r="B684" s="5" t="s">
        <v>24</v>
      </c>
      <c r="C684" s="5"/>
      <c r="D684" s="5"/>
      <c r="E684" s="5"/>
    </row>
    <row r="685" spans="2:5" x14ac:dyDescent="0.3">
      <c r="B685" s="5"/>
      <c r="C685" s="5" t="s">
        <v>59</v>
      </c>
      <c r="D685" s="5"/>
      <c r="E685" s="5"/>
    </row>
    <row r="686" spans="2:5" x14ac:dyDescent="0.3">
      <c r="B686" s="18" t="s">
        <v>51</v>
      </c>
      <c r="C686" s="31" t="s">
        <v>135</v>
      </c>
      <c r="D686" s="31"/>
    </row>
    <row r="689" spans="2:5" ht="28.8" x14ac:dyDescent="0.3">
      <c r="B689" s="1" t="s">
        <v>0</v>
      </c>
      <c r="C689" s="2" t="s">
        <v>1</v>
      </c>
      <c r="D689" s="2" t="s">
        <v>2</v>
      </c>
      <c r="E689" s="2" t="s">
        <v>3</v>
      </c>
    </row>
    <row r="690" spans="2:5" x14ac:dyDescent="0.3">
      <c r="B690" s="3" t="s">
        <v>25</v>
      </c>
      <c r="C690" s="1">
        <v>367252.49999999994</v>
      </c>
      <c r="D690" s="1">
        <v>320932.02</v>
      </c>
      <c r="E690" s="1">
        <f>C690</f>
        <v>367252.49999999994</v>
      </c>
    </row>
    <row r="691" spans="2:5" x14ac:dyDescent="0.3">
      <c r="B691" s="28" t="s">
        <v>7</v>
      </c>
      <c r="C691" s="29"/>
      <c r="D691" s="30"/>
      <c r="E691" s="1">
        <f>C690-E690</f>
        <v>0</v>
      </c>
    </row>
    <row r="693" spans="2:5" x14ac:dyDescent="0.3">
      <c r="B693" s="5" t="s">
        <v>26</v>
      </c>
    </row>
    <row r="695" spans="2:5" x14ac:dyDescent="0.3">
      <c r="B695" s="9" t="s">
        <v>27</v>
      </c>
    </row>
    <row r="696" spans="2:5" x14ac:dyDescent="0.3">
      <c r="B696" s="9" t="s">
        <v>28</v>
      </c>
      <c r="C696" s="9"/>
      <c r="D696" s="9"/>
      <c r="E696" s="9"/>
    </row>
    <row r="697" spans="2:5" x14ac:dyDescent="0.3">
      <c r="B697" s="9" t="s">
        <v>29</v>
      </c>
      <c r="C697" s="9"/>
      <c r="D697" s="9"/>
      <c r="E697" s="9"/>
    </row>
    <row r="698" spans="2:5" x14ac:dyDescent="0.3">
      <c r="B698" s="9" t="s">
        <v>30</v>
      </c>
      <c r="C698" s="9"/>
      <c r="D698" s="9"/>
      <c r="E698" s="9"/>
    </row>
    <row r="699" spans="2:5" x14ac:dyDescent="0.3">
      <c r="B699" s="9" t="s">
        <v>31</v>
      </c>
      <c r="C699" s="9"/>
      <c r="D699" s="9"/>
      <c r="E699" s="9"/>
    </row>
    <row r="700" spans="2:5" x14ac:dyDescent="0.3">
      <c r="B700" s="9" t="s">
        <v>32</v>
      </c>
      <c r="C700" s="9"/>
      <c r="D700" s="9"/>
      <c r="E700" s="9"/>
    </row>
    <row r="701" spans="2:5" x14ac:dyDescent="0.3">
      <c r="B701" s="9" t="s">
        <v>33</v>
      </c>
      <c r="C701" s="9"/>
      <c r="D701" s="9"/>
      <c r="E701" s="9"/>
    </row>
    <row r="702" spans="2:5" x14ac:dyDescent="0.3">
      <c r="B702" s="9" t="s">
        <v>34</v>
      </c>
      <c r="C702" s="9"/>
      <c r="D702" s="9"/>
      <c r="E702" s="9"/>
    </row>
    <row r="703" spans="2:5" x14ac:dyDescent="0.3">
      <c r="B703" s="9" t="s">
        <v>35</v>
      </c>
      <c r="C703" s="9"/>
      <c r="D703" s="9"/>
      <c r="E703" s="9"/>
    </row>
    <row r="704" spans="2:5" x14ac:dyDescent="0.3">
      <c r="B704" s="9" t="s">
        <v>36</v>
      </c>
      <c r="C704" s="9"/>
      <c r="D704" s="9"/>
      <c r="E704" s="9"/>
    </row>
    <row r="705" spans="2:5" x14ac:dyDescent="0.3">
      <c r="B705" s="9" t="s">
        <v>39</v>
      </c>
      <c r="C705" s="9"/>
      <c r="D705" s="9"/>
      <c r="E705" s="9"/>
    </row>
    <row r="706" spans="2:5" x14ac:dyDescent="0.3">
      <c r="B706" s="9" t="s">
        <v>38</v>
      </c>
      <c r="C706" s="9"/>
      <c r="D706" s="9"/>
      <c r="E706" s="9"/>
    </row>
    <row r="712" spans="2:5" x14ac:dyDescent="0.3">
      <c r="B712" t="s">
        <v>8</v>
      </c>
    </row>
    <row r="714" spans="2:5" x14ac:dyDescent="0.3">
      <c r="B714" t="s">
        <v>9</v>
      </c>
      <c r="C714" t="s">
        <v>10</v>
      </c>
    </row>
    <row r="716" spans="2:5" ht="15.6" x14ac:dyDescent="0.3">
      <c r="C716" s="4" t="s">
        <v>4</v>
      </c>
      <c r="D716" s="4"/>
    </row>
    <row r="717" spans="2:5" ht="15.6" x14ac:dyDescent="0.3">
      <c r="C717" s="4" t="s">
        <v>5</v>
      </c>
      <c r="D717" s="4"/>
    </row>
    <row r="718" spans="2:5" x14ac:dyDescent="0.3">
      <c r="B718" s="5" t="s">
        <v>24</v>
      </c>
      <c r="C718" s="5"/>
      <c r="D718" s="5"/>
      <c r="E718" s="5"/>
    </row>
    <row r="719" spans="2:5" x14ac:dyDescent="0.3">
      <c r="B719" s="5"/>
      <c r="C719" s="5" t="s">
        <v>59</v>
      </c>
      <c r="D719" s="5"/>
      <c r="E719" s="5"/>
    </row>
    <row r="720" spans="2:5" x14ac:dyDescent="0.3">
      <c r="B720" s="18" t="s">
        <v>51</v>
      </c>
      <c r="C720" s="31" t="s">
        <v>136</v>
      </c>
      <c r="D720" s="31"/>
    </row>
    <row r="723" spans="2:5" ht="28.8" x14ac:dyDescent="0.3">
      <c r="B723" s="1" t="s">
        <v>0</v>
      </c>
      <c r="C723" s="2" t="s">
        <v>1</v>
      </c>
      <c r="D723" s="2" t="s">
        <v>2</v>
      </c>
      <c r="E723" s="2" t="s">
        <v>3</v>
      </c>
    </row>
    <row r="724" spans="2:5" x14ac:dyDescent="0.3">
      <c r="B724" s="3" t="s">
        <v>25</v>
      </c>
      <c r="C724" s="1">
        <v>506615.63999999996</v>
      </c>
      <c r="D724" s="1">
        <v>423753.02999999997</v>
      </c>
      <c r="E724" s="1">
        <f>C724</f>
        <v>506615.63999999996</v>
      </c>
    </row>
    <row r="725" spans="2:5" x14ac:dyDescent="0.3">
      <c r="B725" s="28" t="s">
        <v>7</v>
      </c>
      <c r="C725" s="29"/>
      <c r="D725" s="30"/>
      <c r="E725" s="1">
        <f>C724-E724</f>
        <v>0</v>
      </c>
    </row>
    <row r="727" spans="2:5" x14ac:dyDescent="0.3">
      <c r="B727" s="5" t="s">
        <v>26</v>
      </c>
    </row>
    <row r="729" spans="2:5" x14ac:dyDescent="0.3">
      <c r="B729" s="9" t="s">
        <v>27</v>
      </c>
    </row>
    <row r="730" spans="2:5" x14ac:dyDescent="0.3">
      <c r="B730" s="9" t="s">
        <v>28</v>
      </c>
      <c r="C730" s="9"/>
      <c r="D730" s="9"/>
      <c r="E730" s="9"/>
    </row>
    <row r="731" spans="2:5" x14ac:dyDescent="0.3">
      <c r="B731" s="9" t="s">
        <v>29</v>
      </c>
      <c r="C731" s="9"/>
      <c r="D731" s="9"/>
      <c r="E731" s="9"/>
    </row>
    <row r="732" spans="2:5" x14ac:dyDescent="0.3">
      <c r="B732" s="9" t="s">
        <v>30</v>
      </c>
      <c r="C732" s="9"/>
      <c r="D732" s="9"/>
      <c r="E732" s="9"/>
    </row>
    <row r="733" spans="2:5" x14ac:dyDescent="0.3">
      <c r="B733" s="9" t="s">
        <v>31</v>
      </c>
      <c r="C733" s="9"/>
      <c r="D733" s="9"/>
      <c r="E733" s="9"/>
    </row>
    <row r="734" spans="2:5" x14ac:dyDescent="0.3">
      <c r="B734" s="9" t="s">
        <v>32</v>
      </c>
      <c r="C734" s="9"/>
      <c r="D734" s="9"/>
      <c r="E734" s="9"/>
    </row>
    <row r="735" spans="2:5" x14ac:dyDescent="0.3">
      <c r="B735" s="9" t="s">
        <v>33</v>
      </c>
      <c r="C735" s="9"/>
      <c r="D735" s="9"/>
      <c r="E735" s="9"/>
    </row>
    <row r="736" spans="2:5" x14ac:dyDescent="0.3">
      <c r="B736" s="9" t="s">
        <v>34</v>
      </c>
      <c r="C736" s="9"/>
      <c r="D736" s="9"/>
      <c r="E736" s="9"/>
    </row>
    <row r="737" spans="2:5" x14ac:dyDescent="0.3">
      <c r="B737" s="9" t="s">
        <v>35</v>
      </c>
      <c r="C737" s="9"/>
      <c r="D737" s="9"/>
      <c r="E737" s="9"/>
    </row>
    <row r="738" spans="2:5" x14ac:dyDescent="0.3">
      <c r="B738" s="9" t="s">
        <v>36</v>
      </c>
      <c r="C738" s="9"/>
      <c r="D738" s="9"/>
      <c r="E738" s="9"/>
    </row>
    <row r="739" spans="2:5" x14ac:dyDescent="0.3">
      <c r="B739" s="9" t="s">
        <v>39</v>
      </c>
      <c r="C739" s="9"/>
      <c r="D739" s="9"/>
      <c r="E739" s="9"/>
    </row>
    <row r="740" spans="2:5" x14ac:dyDescent="0.3">
      <c r="B740" s="9" t="s">
        <v>38</v>
      </c>
      <c r="C740" s="9"/>
      <c r="D740" s="9"/>
      <c r="E740" s="9"/>
    </row>
    <row r="746" spans="2:5" x14ac:dyDescent="0.3">
      <c r="B746" t="s">
        <v>8</v>
      </c>
    </row>
    <row r="748" spans="2:5" x14ac:dyDescent="0.3">
      <c r="B748" t="s">
        <v>9</v>
      </c>
      <c r="C748" t="s">
        <v>10</v>
      </c>
    </row>
    <row r="750" spans="2:5" ht="15.6" x14ac:dyDescent="0.3">
      <c r="C750" s="4" t="s">
        <v>4</v>
      </c>
      <c r="D750" s="4"/>
    </row>
    <row r="751" spans="2:5" ht="15.6" x14ac:dyDescent="0.3">
      <c r="C751" s="4" t="s">
        <v>5</v>
      </c>
      <c r="D751" s="4"/>
    </row>
    <row r="752" spans="2:5" x14ac:dyDescent="0.3">
      <c r="B752" s="5" t="s">
        <v>24</v>
      </c>
      <c r="C752" s="5"/>
      <c r="D752" s="5"/>
      <c r="E752" s="5"/>
    </row>
    <row r="753" spans="2:5" x14ac:dyDescent="0.3">
      <c r="B753" s="5"/>
      <c r="C753" s="5" t="s">
        <v>59</v>
      </c>
      <c r="D753" s="5"/>
      <c r="E753" s="5"/>
    </row>
    <row r="754" spans="2:5" x14ac:dyDescent="0.3">
      <c r="B754" s="18" t="s">
        <v>51</v>
      </c>
      <c r="C754" s="31" t="s">
        <v>137</v>
      </c>
      <c r="D754" s="31"/>
    </row>
    <row r="757" spans="2:5" ht="28.8" x14ac:dyDescent="0.3">
      <c r="B757" s="1" t="s">
        <v>0</v>
      </c>
      <c r="C757" s="2" t="s">
        <v>1</v>
      </c>
      <c r="D757" s="2" t="s">
        <v>2</v>
      </c>
      <c r="E757" s="2" t="s">
        <v>3</v>
      </c>
    </row>
    <row r="758" spans="2:5" x14ac:dyDescent="0.3">
      <c r="B758" s="3" t="s">
        <v>25</v>
      </c>
      <c r="C758" s="1">
        <v>360833.57999999996</v>
      </c>
      <c r="D758" s="1">
        <v>307235.60999999993</v>
      </c>
      <c r="E758" s="1">
        <f>C758</f>
        <v>360833.57999999996</v>
      </c>
    </row>
    <row r="759" spans="2:5" x14ac:dyDescent="0.3">
      <c r="B759" s="28" t="s">
        <v>7</v>
      </c>
      <c r="C759" s="29"/>
      <c r="D759" s="30"/>
      <c r="E759" s="1">
        <f>C758-E758</f>
        <v>0</v>
      </c>
    </row>
    <row r="761" spans="2:5" x14ac:dyDescent="0.3">
      <c r="B761" s="5" t="s">
        <v>26</v>
      </c>
    </row>
    <row r="763" spans="2:5" x14ac:dyDescent="0.3">
      <c r="B763" s="9" t="s">
        <v>27</v>
      </c>
    </row>
    <row r="764" spans="2:5" x14ac:dyDescent="0.3">
      <c r="B764" s="9" t="s">
        <v>28</v>
      </c>
      <c r="C764" s="9"/>
      <c r="D764" s="9"/>
      <c r="E764" s="9"/>
    </row>
    <row r="765" spans="2:5" x14ac:dyDescent="0.3">
      <c r="B765" s="9" t="s">
        <v>29</v>
      </c>
      <c r="C765" s="9"/>
      <c r="D765" s="9"/>
      <c r="E765" s="9"/>
    </row>
    <row r="766" spans="2:5" x14ac:dyDescent="0.3">
      <c r="B766" s="9" t="s">
        <v>30</v>
      </c>
      <c r="C766" s="9"/>
      <c r="D766" s="9"/>
      <c r="E766" s="9"/>
    </row>
    <row r="767" spans="2:5" x14ac:dyDescent="0.3">
      <c r="B767" s="9" t="s">
        <v>31</v>
      </c>
      <c r="C767" s="9"/>
      <c r="D767" s="9"/>
      <c r="E767" s="9"/>
    </row>
    <row r="768" spans="2:5" x14ac:dyDescent="0.3">
      <c r="B768" s="9" t="s">
        <v>32</v>
      </c>
      <c r="C768" s="9"/>
      <c r="D768" s="9"/>
      <c r="E768" s="9"/>
    </row>
    <row r="769" spans="2:5" x14ac:dyDescent="0.3">
      <c r="B769" s="9" t="s">
        <v>33</v>
      </c>
      <c r="C769" s="9"/>
      <c r="D769" s="9"/>
      <c r="E769" s="9"/>
    </row>
    <row r="770" spans="2:5" x14ac:dyDescent="0.3">
      <c r="B770" s="9" t="s">
        <v>34</v>
      </c>
      <c r="C770" s="9"/>
      <c r="D770" s="9"/>
      <c r="E770" s="9"/>
    </row>
    <row r="771" spans="2:5" x14ac:dyDescent="0.3">
      <c r="B771" s="9" t="s">
        <v>35</v>
      </c>
      <c r="C771" s="9"/>
      <c r="D771" s="9"/>
      <c r="E771" s="9"/>
    </row>
    <row r="772" spans="2:5" x14ac:dyDescent="0.3">
      <c r="B772" s="9" t="s">
        <v>36</v>
      </c>
      <c r="C772" s="9"/>
      <c r="D772" s="9"/>
      <c r="E772" s="9"/>
    </row>
    <row r="773" spans="2:5" x14ac:dyDescent="0.3">
      <c r="B773" s="9" t="s">
        <v>39</v>
      </c>
      <c r="C773" s="9"/>
      <c r="D773" s="9"/>
      <c r="E773" s="9"/>
    </row>
    <row r="774" spans="2:5" x14ac:dyDescent="0.3">
      <c r="B774" s="9" t="s">
        <v>38</v>
      </c>
      <c r="C774" s="9"/>
      <c r="D774" s="9"/>
      <c r="E774" s="9"/>
    </row>
    <row r="780" spans="2:5" x14ac:dyDescent="0.3">
      <c r="B780" t="s">
        <v>8</v>
      </c>
    </row>
    <row r="782" spans="2:5" x14ac:dyDescent="0.3">
      <c r="B782" t="s">
        <v>9</v>
      </c>
      <c r="C782" t="s">
        <v>10</v>
      </c>
    </row>
    <row r="784" spans="2:5" ht="15.6" x14ac:dyDescent="0.3">
      <c r="C784" s="4" t="s">
        <v>4</v>
      </c>
      <c r="D784" s="4"/>
    </row>
    <row r="785" spans="2:5" ht="15.6" x14ac:dyDescent="0.3">
      <c r="C785" s="4" t="s">
        <v>5</v>
      </c>
      <c r="D785" s="4"/>
    </row>
    <row r="786" spans="2:5" x14ac:dyDescent="0.3">
      <c r="B786" s="5" t="s">
        <v>24</v>
      </c>
      <c r="C786" s="5"/>
      <c r="D786" s="5"/>
      <c r="E786" s="5"/>
    </row>
    <row r="787" spans="2:5" x14ac:dyDescent="0.3">
      <c r="B787" s="5"/>
      <c r="C787" s="5" t="s">
        <v>59</v>
      </c>
      <c r="D787" s="5"/>
      <c r="E787" s="5"/>
    </row>
    <row r="788" spans="2:5" x14ac:dyDescent="0.3">
      <c r="B788" s="18" t="s">
        <v>51</v>
      </c>
      <c r="C788" s="31" t="s">
        <v>138</v>
      </c>
      <c r="D788" s="31"/>
    </row>
    <row r="791" spans="2:5" ht="28.8" x14ac:dyDescent="0.3">
      <c r="B791" s="1" t="s">
        <v>0</v>
      </c>
      <c r="C791" s="2" t="s">
        <v>1</v>
      </c>
      <c r="D791" s="2" t="s">
        <v>2</v>
      </c>
      <c r="E791" s="2" t="s">
        <v>3</v>
      </c>
    </row>
    <row r="792" spans="2:5" x14ac:dyDescent="0.3">
      <c r="B792" s="3" t="s">
        <v>25</v>
      </c>
      <c r="C792" s="1">
        <v>366239.64</v>
      </c>
      <c r="D792" s="1">
        <v>312817.87</v>
      </c>
      <c r="E792" s="1">
        <f>C792</f>
        <v>366239.64</v>
      </c>
    </row>
    <row r="793" spans="2:5" x14ac:dyDescent="0.3">
      <c r="B793" s="28" t="s">
        <v>7</v>
      </c>
      <c r="C793" s="29"/>
      <c r="D793" s="30"/>
      <c r="E793" s="1">
        <f>C792-E792</f>
        <v>0</v>
      </c>
    </row>
    <row r="795" spans="2:5" x14ac:dyDescent="0.3">
      <c r="B795" s="5" t="s">
        <v>26</v>
      </c>
    </row>
    <row r="797" spans="2:5" x14ac:dyDescent="0.3">
      <c r="B797" s="9" t="s">
        <v>27</v>
      </c>
    </row>
    <row r="798" spans="2:5" x14ac:dyDescent="0.3">
      <c r="B798" s="9" t="s">
        <v>28</v>
      </c>
      <c r="C798" s="9"/>
      <c r="D798" s="9"/>
      <c r="E798" s="9"/>
    </row>
    <row r="799" spans="2:5" x14ac:dyDescent="0.3">
      <c r="B799" s="9" t="s">
        <v>29</v>
      </c>
      <c r="C799" s="9"/>
      <c r="D799" s="9"/>
      <c r="E799" s="9"/>
    </row>
    <row r="800" spans="2:5" x14ac:dyDescent="0.3">
      <c r="B800" s="9" t="s">
        <v>30</v>
      </c>
      <c r="C800" s="9"/>
      <c r="D800" s="9"/>
      <c r="E800" s="9"/>
    </row>
    <row r="801" spans="2:5" x14ac:dyDescent="0.3">
      <c r="B801" s="9" t="s">
        <v>31</v>
      </c>
      <c r="C801" s="9"/>
      <c r="D801" s="9"/>
      <c r="E801" s="9"/>
    </row>
    <row r="802" spans="2:5" x14ac:dyDescent="0.3">
      <c r="B802" s="9" t="s">
        <v>32</v>
      </c>
      <c r="C802" s="9"/>
      <c r="D802" s="9"/>
      <c r="E802" s="9"/>
    </row>
    <row r="803" spans="2:5" x14ac:dyDescent="0.3">
      <c r="B803" s="9" t="s">
        <v>33</v>
      </c>
      <c r="C803" s="9"/>
      <c r="D803" s="9"/>
      <c r="E803" s="9"/>
    </row>
    <row r="804" spans="2:5" x14ac:dyDescent="0.3">
      <c r="B804" s="9" t="s">
        <v>34</v>
      </c>
      <c r="C804" s="9"/>
      <c r="D804" s="9"/>
      <c r="E804" s="9"/>
    </row>
    <row r="805" spans="2:5" x14ac:dyDescent="0.3">
      <c r="B805" s="9" t="s">
        <v>35</v>
      </c>
      <c r="C805" s="9"/>
      <c r="D805" s="9"/>
      <c r="E805" s="9"/>
    </row>
    <row r="806" spans="2:5" x14ac:dyDescent="0.3">
      <c r="B806" s="9" t="s">
        <v>36</v>
      </c>
      <c r="C806" s="9"/>
      <c r="D806" s="9"/>
      <c r="E806" s="9"/>
    </row>
    <row r="807" spans="2:5" x14ac:dyDescent="0.3">
      <c r="B807" s="9" t="s">
        <v>39</v>
      </c>
      <c r="C807" s="9"/>
      <c r="D807" s="9"/>
      <c r="E807" s="9"/>
    </row>
    <row r="808" spans="2:5" x14ac:dyDescent="0.3">
      <c r="B808" s="9" t="s">
        <v>38</v>
      </c>
      <c r="C808" s="9"/>
      <c r="D808" s="9"/>
      <c r="E808" s="9"/>
    </row>
    <row r="814" spans="2:5" x14ac:dyDescent="0.3">
      <c r="B814" t="s">
        <v>8</v>
      </c>
    </row>
    <row r="816" spans="2:5" x14ac:dyDescent="0.3">
      <c r="B816" t="s">
        <v>9</v>
      </c>
      <c r="C816" t="s">
        <v>10</v>
      </c>
    </row>
    <row r="818" spans="2:5" ht="15.6" x14ac:dyDescent="0.3">
      <c r="C818" s="4" t="s">
        <v>4</v>
      </c>
      <c r="D818" s="4"/>
    </row>
    <row r="819" spans="2:5" ht="15.6" x14ac:dyDescent="0.3">
      <c r="C819" s="4" t="s">
        <v>5</v>
      </c>
      <c r="D819" s="4"/>
    </row>
    <row r="820" spans="2:5" x14ac:dyDescent="0.3">
      <c r="B820" s="5" t="s">
        <v>24</v>
      </c>
      <c r="C820" s="5"/>
      <c r="D820" s="5"/>
      <c r="E820" s="5"/>
    </row>
    <row r="821" spans="2:5" x14ac:dyDescent="0.3">
      <c r="B821" s="5"/>
      <c r="C821" s="5" t="s">
        <v>59</v>
      </c>
      <c r="D821" s="5"/>
      <c r="E821" s="5"/>
    </row>
    <row r="822" spans="2:5" x14ac:dyDescent="0.3">
      <c r="B822" s="18" t="s">
        <v>51</v>
      </c>
      <c r="C822" s="31" t="s">
        <v>139</v>
      </c>
      <c r="D822" s="31"/>
    </row>
    <row r="825" spans="2:5" ht="28.8" x14ac:dyDescent="0.3">
      <c r="B825" s="1" t="s">
        <v>0</v>
      </c>
      <c r="C825" s="2" t="s">
        <v>1</v>
      </c>
      <c r="D825" s="2" t="s">
        <v>2</v>
      </c>
      <c r="E825" s="2" t="s">
        <v>3</v>
      </c>
    </row>
    <row r="826" spans="2:5" x14ac:dyDescent="0.3">
      <c r="B826" s="3" t="s">
        <v>25</v>
      </c>
      <c r="C826" s="1">
        <v>369667.08</v>
      </c>
      <c r="D826" s="1">
        <v>327615.52999999997</v>
      </c>
      <c r="E826" s="1">
        <f>C826</f>
        <v>369667.08</v>
      </c>
    </row>
    <row r="827" spans="2:5" x14ac:dyDescent="0.3">
      <c r="B827" s="28" t="s">
        <v>7</v>
      </c>
      <c r="C827" s="29"/>
      <c r="D827" s="30"/>
      <c r="E827" s="1">
        <f>C826-E826</f>
        <v>0</v>
      </c>
    </row>
    <row r="829" spans="2:5" x14ac:dyDescent="0.3">
      <c r="B829" s="5" t="s">
        <v>26</v>
      </c>
    </row>
    <row r="831" spans="2:5" x14ac:dyDescent="0.3">
      <c r="B831" s="9" t="s">
        <v>27</v>
      </c>
    </row>
    <row r="832" spans="2:5" x14ac:dyDescent="0.3">
      <c r="B832" s="9" t="s">
        <v>28</v>
      </c>
      <c r="C832" s="9"/>
      <c r="D832" s="9"/>
      <c r="E832" s="9"/>
    </row>
    <row r="833" spans="2:5" x14ac:dyDescent="0.3">
      <c r="B833" s="9" t="s">
        <v>29</v>
      </c>
      <c r="C833" s="9"/>
      <c r="D833" s="9"/>
      <c r="E833" s="9"/>
    </row>
    <row r="834" spans="2:5" x14ac:dyDescent="0.3">
      <c r="B834" s="9" t="s">
        <v>30</v>
      </c>
      <c r="C834" s="9"/>
      <c r="D834" s="9"/>
      <c r="E834" s="9"/>
    </row>
    <row r="835" spans="2:5" x14ac:dyDescent="0.3">
      <c r="B835" s="9" t="s">
        <v>31</v>
      </c>
      <c r="C835" s="9"/>
      <c r="D835" s="9"/>
      <c r="E835" s="9"/>
    </row>
    <row r="836" spans="2:5" x14ac:dyDescent="0.3">
      <c r="B836" s="9" t="s">
        <v>32</v>
      </c>
      <c r="C836" s="9"/>
      <c r="D836" s="9"/>
      <c r="E836" s="9"/>
    </row>
    <row r="837" spans="2:5" x14ac:dyDescent="0.3">
      <c r="B837" s="9" t="s">
        <v>33</v>
      </c>
      <c r="C837" s="9"/>
      <c r="D837" s="9"/>
      <c r="E837" s="9"/>
    </row>
    <row r="838" spans="2:5" x14ac:dyDescent="0.3">
      <c r="B838" s="9" t="s">
        <v>34</v>
      </c>
      <c r="C838" s="9"/>
      <c r="D838" s="9"/>
      <c r="E838" s="9"/>
    </row>
    <row r="839" spans="2:5" x14ac:dyDescent="0.3">
      <c r="B839" s="9" t="s">
        <v>35</v>
      </c>
      <c r="C839" s="9"/>
      <c r="D839" s="9"/>
      <c r="E839" s="9"/>
    </row>
    <row r="840" spans="2:5" x14ac:dyDescent="0.3">
      <c r="B840" s="9" t="s">
        <v>36</v>
      </c>
      <c r="C840" s="9"/>
      <c r="D840" s="9"/>
      <c r="E840" s="9"/>
    </row>
    <row r="841" spans="2:5" x14ac:dyDescent="0.3">
      <c r="B841" s="9" t="s">
        <v>39</v>
      </c>
      <c r="C841" s="9"/>
      <c r="D841" s="9"/>
      <c r="E841" s="9"/>
    </row>
    <row r="842" spans="2:5" x14ac:dyDescent="0.3">
      <c r="B842" s="9" t="s">
        <v>38</v>
      </c>
      <c r="C842" s="9"/>
      <c r="D842" s="9"/>
      <c r="E842" s="9"/>
    </row>
    <row r="848" spans="2:5" x14ac:dyDescent="0.3">
      <c r="B848" t="s">
        <v>8</v>
      </c>
    </row>
    <row r="850" spans="2:5" x14ac:dyDescent="0.3">
      <c r="B850" t="s">
        <v>9</v>
      </c>
      <c r="C850" t="s">
        <v>10</v>
      </c>
    </row>
    <row r="852" spans="2:5" ht="15.6" x14ac:dyDescent="0.3">
      <c r="C852" s="4" t="s">
        <v>4</v>
      </c>
      <c r="D852" s="4"/>
    </row>
    <row r="853" spans="2:5" ht="15.6" x14ac:dyDescent="0.3">
      <c r="C853" s="4" t="s">
        <v>5</v>
      </c>
      <c r="D853" s="4"/>
    </row>
    <row r="854" spans="2:5" x14ac:dyDescent="0.3">
      <c r="B854" s="5" t="s">
        <v>24</v>
      </c>
      <c r="C854" s="5"/>
      <c r="D854" s="5"/>
      <c r="E854" s="5"/>
    </row>
    <row r="855" spans="2:5" x14ac:dyDescent="0.3">
      <c r="B855" s="5"/>
      <c r="C855" s="5" t="s">
        <v>59</v>
      </c>
      <c r="D855" s="5"/>
      <c r="E855" s="5"/>
    </row>
    <row r="856" spans="2:5" x14ac:dyDescent="0.3">
      <c r="B856" s="18" t="s">
        <v>51</v>
      </c>
      <c r="C856" s="31" t="s">
        <v>140</v>
      </c>
      <c r="D856" s="31"/>
    </row>
    <row r="859" spans="2:5" ht="28.8" x14ac:dyDescent="0.3">
      <c r="B859" s="1" t="s">
        <v>0</v>
      </c>
      <c r="C859" s="2" t="s">
        <v>1</v>
      </c>
      <c r="D859" s="2" t="s">
        <v>2</v>
      </c>
      <c r="E859" s="2" t="s">
        <v>3</v>
      </c>
    </row>
    <row r="860" spans="2:5" x14ac:dyDescent="0.3">
      <c r="B860" s="3" t="s">
        <v>25</v>
      </c>
      <c r="C860" s="1">
        <v>370131.66000000003</v>
      </c>
      <c r="D860" s="1">
        <v>319818.98</v>
      </c>
      <c r="E860" s="1">
        <f>C860</f>
        <v>370131.66000000003</v>
      </c>
    </row>
    <row r="861" spans="2:5" x14ac:dyDescent="0.3">
      <c r="B861" s="28" t="s">
        <v>7</v>
      </c>
      <c r="C861" s="29"/>
      <c r="D861" s="30"/>
      <c r="E861" s="1">
        <f>C860-E860</f>
        <v>0</v>
      </c>
    </row>
    <row r="863" spans="2:5" x14ac:dyDescent="0.3">
      <c r="B863" s="5" t="s">
        <v>26</v>
      </c>
    </row>
    <row r="865" spans="2:5" x14ac:dyDescent="0.3">
      <c r="B865" s="9" t="s">
        <v>27</v>
      </c>
    </row>
    <row r="866" spans="2:5" x14ac:dyDescent="0.3">
      <c r="B866" s="9" t="s">
        <v>28</v>
      </c>
      <c r="C866" s="9"/>
      <c r="D866" s="9"/>
      <c r="E866" s="9"/>
    </row>
    <row r="867" spans="2:5" x14ac:dyDescent="0.3">
      <c r="B867" s="9" t="s">
        <v>29</v>
      </c>
      <c r="C867" s="9"/>
      <c r="D867" s="9"/>
      <c r="E867" s="9"/>
    </row>
    <row r="868" spans="2:5" x14ac:dyDescent="0.3">
      <c r="B868" s="9" t="s">
        <v>30</v>
      </c>
      <c r="C868" s="9"/>
      <c r="D868" s="9"/>
      <c r="E868" s="9"/>
    </row>
    <row r="869" spans="2:5" x14ac:dyDescent="0.3">
      <c r="B869" s="9" t="s">
        <v>31</v>
      </c>
      <c r="C869" s="9"/>
      <c r="D869" s="9"/>
      <c r="E869" s="9"/>
    </row>
    <row r="870" spans="2:5" x14ac:dyDescent="0.3">
      <c r="B870" s="9" t="s">
        <v>32</v>
      </c>
      <c r="C870" s="9"/>
      <c r="D870" s="9"/>
      <c r="E870" s="9"/>
    </row>
    <row r="871" spans="2:5" x14ac:dyDescent="0.3">
      <c r="B871" s="9" t="s">
        <v>33</v>
      </c>
      <c r="C871" s="9"/>
      <c r="D871" s="9"/>
      <c r="E871" s="9"/>
    </row>
    <row r="872" spans="2:5" x14ac:dyDescent="0.3">
      <c r="B872" s="9" t="s">
        <v>34</v>
      </c>
      <c r="C872" s="9"/>
      <c r="D872" s="9"/>
      <c r="E872" s="9"/>
    </row>
    <row r="873" spans="2:5" x14ac:dyDescent="0.3">
      <c r="B873" s="9" t="s">
        <v>35</v>
      </c>
      <c r="C873" s="9"/>
      <c r="D873" s="9"/>
      <c r="E873" s="9"/>
    </row>
    <row r="874" spans="2:5" x14ac:dyDescent="0.3">
      <c r="B874" s="9" t="s">
        <v>36</v>
      </c>
      <c r="C874" s="9"/>
      <c r="D874" s="9"/>
      <c r="E874" s="9"/>
    </row>
    <row r="875" spans="2:5" x14ac:dyDescent="0.3">
      <c r="B875" s="9" t="s">
        <v>39</v>
      </c>
      <c r="C875" s="9"/>
      <c r="D875" s="9"/>
      <c r="E875" s="9"/>
    </row>
    <row r="876" spans="2:5" x14ac:dyDescent="0.3">
      <c r="B876" s="9" t="s">
        <v>38</v>
      </c>
      <c r="C876" s="9"/>
      <c r="D876" s="9"/>
      <c r="E876" s="9"/>
    </row>
    <row r="882" spans="2:5" x14ac:dyDescent="0.3">
      <c r="B882" t="s">
        <v>8</v>
      </c>
    </row>
    <row r="884" spans="2:5" x14ac:dyDescent="0.3">
      <c r="B884" t="s">
        <v>9</v>
      </c>
      <c r="C884" t="s">
        <v>10</v>
      </c>
    </row>
    <row r="886" spans="2:5" ht="15.6" x14ac:dyDescent="0.3">
      <c r="C886" s="4" t="s">
        <v>4</v>
      </c>
      <c r="D886" s="4"/>
    </row>
    <row r="887" spans="2:5" ht="15.6" x14ac:dyDescent="0.3">
      <c r="C887" s="4" t="s">
        <v>5</v>
      </c>
      <c r="D887" s="4"/>
    </row>
    <row r="888" spans="2:5" x14ac:dyDescent="0.3">
      <c r="B888" s="5" t="s">
        <v>24</v>
      </c>
      <c r="C888" s="5"/>
      <c r="D888" s="5"/>
      <c r="E888" s="5"/>
    </row>
    <row r="889" spans="2:5" x14ac:dyDescent="0.3">
      <c r="B889" s="5"/>
      <c r="C889" s="5" t="s">
        <v>59</v>
      </c>
      <c r="D889" s="5"/>
      <c r="E889" s="5"/>
    </row>
    <row r="890" spans="2:5" x14ac:dyDescent="0.3">
      <c r="B890" s="18" t="s">
        <v>51</v>
      </c>
      <c r="C890" s="31" t="s">
        <v>141</v>
      </c>
      <c r="D890" s="31"/>
    </row>
    <row r="893" spans="2:5" ht="28.8" x14ac:dyDescent="0.3">
      <c r="B893" s="1" t="s">
        <v>0</v>
      </c>
      <c r="C893" s="2" t="s">
        <v>1</v>
      </c>
      <c r="D893" s="2" t="s">
        <v>2</v>
      </c>
      <c r="E893" s="2" t="s">
        <v>3</v>
      </c>
    </row>
    <row r="894" spans="2:5" x14ac:dyDescent="0.3">
      <c r="B894" s="3" t="s">
        <v>25</v>
      </c>
      <c r="C894" s="1">
        <v>372850.31999999995</v>
      </c>
      <c r="D894" s="1">
        <v>330540.08</v>
      </c>
      <c r="E894" s="1">
        <f>C894</f>
        <v>372850.31999999995</v>
      </c>
    </row>
    <row r="895" spans="2:5" x14ac:dyDescent="0.3">
      <c r="B895" s="28" t="s">
        <v>7</v>
      </c>
      <c r="C895" s="29"/>
      <c r="D895" s="30"/>
      <c r="E895" s="1">
        <f>C894-E894</f>
        <v>0</v>
      </c>
    </row>
    <row r="897" spans="2:5" x14ac:dyDescent="0.3">
      <c r="B897" s="5" t="s">
        <v>26</v>
      </c>
    </row>
    <row r="899" spans="2:5" x14ac:dyDescent="0.3">
      <c r="B899" s="9" t="s">
        <v>27</v>
      </c>
    </row>
    <row r="900" spans="2:5" x14ac:dyDescent="0.3">
      <c r="B900" s="9" t="s">
        <v>28</v>
      </c>
      <c r="C900" s="9"/>
      <c r="D900" s="9"/>
      <c r="E900" s="9"/>
    </row>
    <row r="901" spans="2:5" x14ac:dyDescent="0.3">
      <c r="B901" s="9" t="s">
        <v>29</v>
      </c>
      <c r="C901" s="9"/>
      <c r="D901" s="9"/>
      <c r="E901" s="9"/>
    </row>
    <row r="902" spans="2:5" x14ac:dyDescent="0.3">
      <c r="B902" s="9" t="s">
        <v>30</v>
      </c>
      <c r="C902" s="9"/>
      <c r="D902" s="9"/>
      <c r="E902" s="9"/>
    </row>
    <row r="903" spans="2:5" x14ac:dyDescent="0.3">
      <c r="B903" s="9" t="s">
        <v>31</v>
      </c>
      <c r="C903" s="9"/>
      <c r="D903" s="9"/>
      <c r="E903" s="9"/>
    </row>
    <row r="904" spans="2:5" x14ac:dyDescent="0.3">
      <c r="B904" s="9" t="s">
        <v>32</v>
      </c>
      <c r="C904" s="9"/>
      <c r="D904" s="9"/>
      <c r="E904" s="9"/>
    </row>
    <row r="905" spans="2:5" x14ac:dyDescent="0.3">
      <c r="B905" s="9" t="s">
        <v>33</v>
      </c>
      <c r="C905" s="9"/>
      <c r="D905" s="9"/>
      <c r="E905" s="9"/>
    </row>
    <row r="906" spans="2:5" x14ac:dyDescent="0.3">
      <c r="B906" s="9" t="s">
        <v>34</v>
      </c>
      <c r="C906" s="9"/>
      <c r="D906" s="9"/>
      <c r="E906" s="9"/>
    </row>
    <row r="907" spans="2:5" x14ac:dyDescent="0.3">
      <c r="B907" s="9" t="s">
        <v>35</v>
      </c>
      <c r="C907" s="9"/>
      <c r="D907" s="9"/>
      <c r="E907" s="9"/>
    </row>
    <row r="908" spans="2:5" x14ac:dyDescent="0.3">
      <c r="B908" s="9" t="s">
        <v>36</v>
      </c>
      <c r="C908" s="9"/>
      <c r="D908" s="9"/>
      <c r="E908" s="9"/>
    </row>
    <row r="909" spans="2:5" x14ac:dyDescent="0.3">
      <c r="B909" s="9" t="s">
        <v>39</v>
      </c>
      <c r="C909" s="9"/>
      <c r="D909" s="9"/>
      <c r="E909" s="9"/>
    </row>
    <row r="910" spans="2:5" x14ac:dyDescent="0.3">
      <c r="B910" s="9" t="s">
        <v>38</v>
      </c>
      <c r="C910" s="9"/>
      <c r="D910" s="9"/>
      <c r="E910" s="9"/>
    </row>
    <row r="916" spans="2:5" x14ac:dyDescent="0.3">
      <c r="B916" t="s">
        <v>8</v>
      </c>
    </row>
    <row r="918" spans="2:5" x14ac:dyDescent="0.3">
      <c r="B918" t="s">
        <v>9</v>
      </c>
      <c r="C918" t="s">
        <v>10</v>
      </c>
    </row>
    <row r="920" spans="2:5" ht="15.6" x14ac:dyDescent="0.3">
      <c r="C920" s="4" t="s">
        <v>4</v>
      </c>
      <c r="D920" s="4"/>
    </row>
    <row r="921" spans="2:5" ht="15.6" x14ac:dyDescent="0.3">
      <c r="C921" s="4" t="s">
        <v>5</v>
      </c>
      <c r="D921" s="4"/>
    </row>
    <row r="922" spans="2:5" x14ac:dyDescent="0.3">
      <c r="B922" s="5" t="s">
        <v>24</v>
      </c>
      <c r="C922" s="5"/>
      <c r="D922" s="5"/>
      <c r="E922" s="5"/>
    </row>
    <row r="923" spans="2:5" x14ac:dyDescent="0.3">
      <c r="B923" s="5"/>
      <c r="C923" s="5" t="s">
        <v>59</v>
      </c>
      <c r="D923" s="5"/>
      <c r="E923" s="5"/>
    </row>
    <row r="924" spans="2:5" x14ac:dyDescent="0.3">
      <c r="B924" s="18" t="s">
        <v>51</v>
      </c>
      <c r="C924" s="31" t="s">
        <v>142</v>
      </c>
      <c r="D924" s="31"/>
    </row>
    <row r="927" spans="2:5" ht="28.8" x14ac:dyDescent="0.3">
      <c r="B927" s="1" t="s">
        <v>0</v>
      </c>
      <c r="C927" s="2" t="s">
        <v>1</v>
      </c>
      <c r="D927" s="2" t="s">
        <v>2</v>
      </c>
      <c r="E927" s="2" t="s">
        <v>3</v>
      </c>
    </row>
    <row r="928" spans="2:5" x14ac:dyDescent="0.3">
      <c r="B928" s="3" t="s">
        <v>25</v>
      </c>
      <c r="C928" s="1">
        <v>431582.64</v>
      </c>
      <c r="D928" s="1">
        <v>390208.84</v>
      </c>
      <c r="E928" s="1">
        <f>C928</f>
        <v>431582.64</v>
      </c>
    </row>
    <row r="929" spans="2:5" x14ac:dyDescent="0.3">
      <c r="B929" s="28" t="s">
        <v>7</v>
      </c>
      <c r="C929" s="29"/>
      <c r="D929" s="30"/>
      <c r="E929" s="1">
        <f>C928-E928</f>
        <v>0</v>
      </c>
    </row>
    <row r="931" spans="2:5" x14ac:dyDescent="0.3">
      <c r="B931" s="5" t="s">
        <v>26</v>
      </c>
    </row>
    <row r="933" spans="2:5" x14ac:dyDescent="0.3">
      <c r="B933" s="9" t="s">
        <v>27</v>
      </c>
    </row>
    <row r="934" spans="2:5" x14ac:dyDescent="0.3">
      <c r="B934" s="9" t="s">
        <v>28</v>
      </c>
      <c r="C934" s="9"/>
      <c r="D934" s="9"/>
      <c r="E934" s="9"/>
    </row>
    <row r="935" spans="2:5" x14ac:dyDescent="0.3">
      <c r="B935" s="9" t="s">
        <v>29</v>
      </c>
      <c r="C935" s="9"/>
      <c r="D935" s="9"/>
      <c r="E935" s="9"/>
    </row>
    <row r="936" spans="2:5" x14ac:dyDescent="0.3">
      <c r="B936" s="9" t="s">
        <v>30</v>
      </c>
      <c r="C936" s="9"/>
      <c r="D936" s="9"/>
      <c r="E936" s="9"/>
    </row>
    <row r="937" spans="2:5" x14ac:dyDescent="0.3">
      <c r="B937" s="9" t="s">
        <v>31</v>
      </c>
      <c r="C937" s="9"/>
      <c r="D937" s="9"/>
      <c r="E937" s="9"/>
    </row>
    <row r="938" spans="2:5" x14ac:dyDescent="0.3">
      <c r="B938" s="9" t="s">
        <v>32</v>
      </c>
      <c r="C938" s="9"/>
      <c r="D938" s="9"/>
      <c r="E938" s="9"/>
    </row>
    <row r="939" spans="2:5" x14ac:dyDescent="0.3">
      <c r="B939" s="9" t="s">
        <v>33</v>
      </c>
      <c r="C939" s="9"/>
      <c r="D939" s="9"/>
      <c r="E939" s="9"/>
    </row>
    <row r="940" spans="2:5" x14ac:dyDescent="0.3">
      <c r="B940" s="9" t="s">
        <v>34</v>
      </c>
      <c r="C940" s="9"/>
      <c r="D940" s="9"/>
      <c r="E940" s="9"/>
    </row>
    <row r="941" spans="2:5" x14ac:dyDescent="0.3">
      <c r="B941" s="9" t="s">
        <v>35</v>
      </c>
      <c r="C941" s="9"/>
      <c r="D941" s="9"/>
      <c r="E941" s="9"/>
    </row>
    <row r="942" spans="2:5" x14ac:dyDescent="0.3">
      <c r="B942" s="9" t="s">
        <v>36</v>
      </c>
      <c r="C942" s="9"/>
      <c r="D942" s="9"/>
      <c r="E942" s="9"/>
    </row>
    <row r="943" spans="2:5" x14ac:dyDescent="0.3">
      <c r="B943" s="9" t="s">
        <v>39</v>
      </c>
      <c r="C943" s="9"/>
      <c r="D943" s="9"/>
      <c r="E943" s="9"/>
    </row>
    <row r="944" spans="2:5" x14ac:dyDescent="0.3">
      <c r="B944" s="9" t="s">
        <v>38</v>
      </c>
      <c r="C944" s="9"/>
      <c r="D944" s="9"/>
      <c r="E944" s="9"/>
    </row>
    <row r="950" spans="2:5" x14ac:dyDescent="0.3">
      <c r="B950" t="s">
        <v>8</v>
      </c>
    </row>
    <row r="952" spans="2:5" x14ac:dyDescent="0.3">
      <c r="B952" t="s">
        <v>9</v>
      </c>
      <c r="C952" t="s">
        <v>10</v>
      </c>
    </row>
    <row r="954" spans="2:5" ht="15.6" x14ac:dyDescent="0.3">
      <c r="C954" s="4" t="s">
        <v>4</v>
      </c>
      <c r="D954" s="4"/>
    </row>
    <row r="955" spans="2:5" ht="15.6" x14ac:dyDescent="0.3">
      <c r="C955" s="4" t="s">
        <v>5</v>
      </c>
      <c r="D955" s="4"/>
    </row>
    <row r="956" spans="2:5" x14ac:dyDescent="0.3">
      <c r="B956" s="5" t="s">
        <v>24</v>
      </c>
      <c r="C956" s="5"/>
      <c r="D956" s="5"/>
      <c r="E956" s="5"/>
    </row>
    <row r="957" spans="2:5" x14ac:dyDescent="0.3">
      <c r="B957" s="5"/>
      <c r="C957" s="5" t="s">
        <v>59</v>
      </c>
      <c r="D957" s="5"/>
      <c r="E957" s="5"/>
    </row>
    <row r="958" spans="2:5" x14ac:dyDescent="0.3">
      <c r="B958" s="18" t="s">
        <v>51</v>
      </c>
      <c r="C958" s="31" t="s">
        <v>143</v>
      </c>
      <c r="D958" s="31"/>
    </row>
    <row r="961" spans="2:5" ht="28.8" x14ac:dyDescent="0.3">
      <c r="B961" s="1" t="s">
        <v>0</v>
      </c>
      <c r="C961" s="2" t="s">
        <v>1</v>
      </c>
      <c r="D961" s="2" t="s">
        <v>2</v>
      </c>
      <c r="E961" s="2" t="s">
        <v>3</v>
      </c>
    </row>
    <row r="962" spans="2:5" x14ac:dyDescent="0.3">
      <c r="B962" s="3" t="s">
        <v>25</v>
      </c>
      <c r="C962" s="1">
        <v>440064.42</v>
      </c>
      <c r="D962" s="1">
        <v>391946.4</v>
      </c>
      <c r="E962" s="1">
        <f>C962</f>
        <v>440064.42</v>
      </c>
    </row>
    <row r="963" spans="2:5" x14ac:dyDescent="0.3">
      <c r="B963" s="28" t="s">
        <v>7</v>
      </c>
      <c r="C963" s="29"/>
      <c r="D963" s="30"/>
      <c r="E963" s="1">
        <f>C962-E962</f>
        <v>0</v>
      </c>
    </row>
    <row r="965" spans="2:5" x14ac:dyDescent="0.3">
      <c r="B965" s="5" t="s">
        <v>26</v>
      </c>
    </row>
    <row r="967" spans="2:5" x14ac:dyDescent="0.3">
      <c r="B967" s="9" t="s">
        <v>27</v>
      </c>
    </row>
    <row r="968" spans="2:5" x14ac:dyDescent="0.3">
      <c r="B968" s="9" t="s">
        <v>28</v>
      </c>
      <c r="C968" s="9"/>
      <c r="D968" s="9"/>
      <c r="E968" s="9"/>
    </row>
    <row r="969" spans="2:5" x14ac:dyDescent="0.3">
      <c r="B969" s="9" t="s">
        <v>29</v>
      </c>
      <c r="C969" s="9"/>
      <c r="D969" s="9"/>
      <c r="E969" s="9"/>
    </row>
    <row r="970" spans="2:5" x14ac:dyDescent="0.3">
      <c r="B970" s="9" t="s">
        <v>30</v>
      </c>
      <c r="C970" s="9"/>
      <c r="D970" s="9"/>
      <c r="E970" s="9"/>
    </row>
    <row r="971" spans="2:5" x14ac:dyDescent="0.3">
      <c r="B971" s="9" t="s">
        <v>31</v>
      </c>
      <c r="C971" s="9"/>
      <c r="D971" s="9"/>
      <c r="E971" s="9"/>
    </row>
    <row r="972" spans="2:5" x14ac:dyDescent="0.3">
      <c r="B972" s="9" t="s">
        <v>32</v>
      </c>
      <c r="C972" s="9"/>
      <c r="D972" s="9"/>
      <c r="E972" s="9"/>
    </row>
    <row r="973" spans="2:5" x14ac:dyDescent="0.3">
      <c r="B973" s="9" t="s">
        <v>33</v>
      </c>
      <c r="C973" s="9"/>
      <c r="D973" s="9"/>
      <c r="E973" s="9"/>
    </row>
    <row r="974" spans="2:5" x14ac:dyDescent="0.3">
      <c r="B974" s="9" t="s">
        <v>34</v>
      </c>
      <c r="C974" s="9"/>
      <c r="D974" s="9"/>
      <c r="E974" s="9"/>
    </row>
    <row r="975" spans="2:5" x14ac:dyDescent="0.3">
      <c r="B975" s="9" t="s">
        <v>35</v>
      </c>
      <c r="C975" s="9"/>
      <c r="D975" s="9"/>
      <c r="E975" s="9"/>
    </row>
    <row r="976" spans="2:5" x14ac:dyDescent="0.3">
      <c r="B976" s="9" t="s">
        <v>36</v>
      </c>
      <c r="C976" s="9"/>
      <c r="D976" s="9"/>
      <c r="E976" s="9"/>
    </row>
    <row r="977" spans="2:5" x14ac:dyDescent="0.3">
      <c r="B977" s="9" t="s">
        <v>39</v>
      </c>
      <c r="C977" s="9"/>
      <c r="D977" s="9"/>
      <c r="E977" s="9"/>
    </row>
    <row r="978" spans="2:5" x14ac:dyDescent="0.3">
      <c r="B978" s="9" t="s">
        <v>38</v>
      </c>
      <c r="C978" s="9"/>
      <c r="D978" s="9"/>
      <c r="E978" s="9"/>
    </row>
    <row r="984" spans="2:5" x14ac:dyDescent="0.3">
      <c r="B984" t="s">
        <v>8</v>
      </c>
    </row>
    <row r="986" spans="2:5" x14ac:dyDescent="0.3">
      <c r="B986" t="s">
        <v>9</v>
      </c>
      <c r="C986" t="s">
        <v>10</v>
      </c>
    </row>
  </sheetData>
  <mergeCells count="58">
    <mergeCell ref="C924:D924"/>
    <mergeCell ref="B929:D929"/>
    <mergeCell ref="C958:D958"/>
    <mergeCell ref="B963:D963"/>
    <mergeCell ref="C822:D822"/>
    <mergeCell ref="B827:D827"/>
    <mergeCell ref="C856:D856"/>
    <mergeCell ref="B861:D861"/>
    <mergeCell ref="C890:D890"/>
    <mergeCell ref="B895:D895"/>
    <mergeCell ref="B793:D793"/>
    <mergeCell ref="C618:D618"/>
    <mergeCell ref="B623:D623"/>
    <mergeCell ref="C652:D652"/>
    <mergeCell ref="B657:D657"/>
    <mergeCell ref="C686:D686"/>
    <mergeCell ref="B691:D691"/>
    <mergeCell ref="C720:D720"/>
    <mergeCell ref="B725:D725"/>
    <mergeCell ref="C754:D754"/>
    <mergeCell ref="B759:D759"/>
    <mergeCell ref="C788:D788"/>
    <mergeCell ref="B589:D589"/>
    <mergeCell ref="C414:D414"/>
    <mergeCell ref="B419:D419"/>
    <mergeCell ref="C448:D448"/>
    <mergeCell ref="B453:D453"/>
    <mergeCell ref="C482:D482"/>
    <mergeCell ref="B487:D487"/>
    <mergeCell ref="C516:D516"/>
    <mergeCell ref="B521:D521"/>
    <mergeCell ref="C550:D550"/>
    <mergeCell ref="B555:D555"/>
    <mergeCell ref="C584:D584"/>
    <mergeCell ref="B385:D385"/>
    <mergeCell ref="C210:D210"/>
    <mergeCell ref="B215:D215"/>
    <mergeCell ref="C244:D244"/>
    <mergeCell ref="B249:D249"/>
    <mergeCell ref="C278:D278"/>
    <mergeCell ref="B283:D283"/>
    <mergeCell ref="C312:D312"/>
    <mergeCell ref="B317:D317"/>
    <mergeCell ref="C346:D346"/>
    <mergeCell ref="B351:D351"/>
    <mergeCell ref="C380:D380"/>
    <mergeCell ref="B181:D181"/>
    <mergeCell ref="C6:D6"/>
    <mergeCell ref="B11:D11"/>
    <mergeCell ref="C40:D40"/>
    <mergeCell ref="B45:D45"/>
    <mergeCell ref="C74:D74"/>
    <mergeCell ref="B79:D79"/>
    <mergeCell ref="C108:D108"/>
    <mergeCell ref="B113:D113"/>
    <mergeCell ref="C142:D142"/>
    <mergeCell ref="B147:D147"/>
    <mergeCell ref="C176:D17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86"/>
  <sheetViews>
    <sheetView topLeftCell="A937" workbookViewId="0">
      <selection activeCell="B954" sqref="B954:H988"/>
    </sheetView>
  </sheetViews>
  <sheetFormatPr defaultRowHeight="14.4" x14ac:dyDescent="0.3"/>
  <cols>
    <col min="1" max="1" width="7.109375" customWidth="1"/>
    <col min="2" max="2" width="29.33203125" customWidth="1"/>
    <col min="3" max="3" width="11.88671875" customWidth="1"/>
    <col min="4" max="4" width="10.77734375" customWidth="1"/>
    <col min="5" max="5" width="13.1093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9" t="s">
        <v>51</v>
      </c>
      <c r="C6" s="31" t="s">
        <v>150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440064.42</v>
      </c>
      <c r="D10" s="1">
        <v>391946.4</v>
      </c>
      <c r="E10" s="1">
        <f>C10</f>
        <v>440064.42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9" t="s">
        <v>51</v>
      </c>
      <c r="C40" s="31" t="s">
        <v>151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v>71037.06</v>
      </c>
      <c r="D44" s="1">
        <v>49072.060000000005</v>
      </c>
      <c r="E44" s="1">
        <f>C44</f>
        <v>71037.06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9" t="s">
        <v>51</v>
      </c>
      <c r="C74" s="31" t="s">
        <v>152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v>82777.02</v>
      </c>
      <c r="D78" s="1">
        <v>61425.790000000008</v>
      </c>
      <c r="E78" s="1">
        <f>C78</f>
        <v>82777.02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5" x14ac:dyDescent="0.3">
      <c r="B100" t="s">
        <v>8</v>
      </c>
    </row>
    <row r="102" spans="2:5" x14ac:dyDescent="0.3">
      <c r="B102" t="s">
        <v>9</v>
      </c>
      <c r="C102" t="s">
        <v>10</v>
      </c>
    </row>
    <row r="104" spans="2:5" ht="15.6" x14ac:dyDescent="0.3">
      <c r="C104" s="4" t="s">
        <v>4</v>
      </c>
      <c r="D104" s="4"/>
    </row>
    <row r="105" spans="2:5" ht="15.6" x14ac:dyDescent="0.3">
      <c r="C105" s="4" t="s">
        <v>5</v>
      </c>
      <c r="D105" s="4"/>
    </row>
    <row r="106" spans="2:5" x14ac:dyDescent="0.3">
      <c r="B106" s="5" t="s">
        <v>24</v>
      </c>
      <c r="C106" s="5"/>
      <c r="D106" s="5"/>
      <c r="E106" s="5"/>
    </row>
    <row r="107" spans="2:5" x14ac:dyDescent="0.3">
      <c r="B107" s="5"/>
      <c r="C107" s="5" t="s">
        <v>59</v>
      </c>
      <c r="D107" s="5"/>
      <c r="E107" s="5"/>
    </row>
    <row r="108" spans="2:5" x14ac:dyDescent="0.3">
      <c r="B108" s="19" t="s">
        <v>51</v>
      </c>
      <c r="C108" s="31" t="s">
        <v>153</v>
      </c>
      <c r="D108" s="31"/>
    </row>
    <row r="111" spans="2:5" ht="28.8" x14ac:dyDescent="0.3">
      <c r="B111" s="1" t="s">
        <v>0</v>
      </c>
      <c r="C111" s="2" t="s">
        <v>1</v>
      </c>
      <c r="D111" s="2" t="s">
        <v>2</v>
      </c>
      <c r="E111" s="2" t="s">
        <v>3</v>
      </c>
    </row>
    <row r="112" spans="2:5" x14ac:dyDescent="0.3">
      <c r="B112" s="3" t="s">
        <v>25</v>
      </c>
      <c r="C112" s="1">
        <v>78447.14</v>
      </c>
      <c r="D112" s="1">
        <v>46516.47</v>
      </c>
      <c r="E112" s="1">
        <f>C112</f>
        <v>78447.14</v>
      </c>
    </row>
    <row r="113" spans="2:5" x14ac:dyDescent="0.3">
      <c r="B113" s="28" t="s">
        <v>7</v>
      </c>
      <c r="C113" s="29"/>
      <c r="D113" s="30"/>
      <c r="E113" s="1">
        <f>C112-E112</f>
        <v>0</v>
      </c>
    </row>
    <row r="115" spans="2:5" x14ac:dyDescent="0.3">
      <c r="B115" s="5" t="s">
        <v>26</v>
      </c>
    </row>
    <row r="117" spans="2:5" x14ac:dyDescent="0.3">
      <c r="B117" s="9" t="s">
        <v>27</v>
      </c>
    </row>
    <row r="118" spans="2:5" x14ac:dyDescent="0.3">
      <c r="B118" s="9" t="s">
        <v>28</v>
      </c>
      <c r="C118" s="9"/>
      <c r="D118" s="9"/>
      <c r="E118" s="9"/>
    </row>
    <row r="119" spans="2:5" x14ac:dyDescent="0.3">
      <c r="B119" s="9" t="s">
        <v>29</v>
      </c>
      <c r="C119" s="9"/>
      <c r="D119" s="9"/>
      <c r="E119" s="9"/>
    </row>
    <row r="120" spans="2:5" x14ac:dyDescent="0.3">
      <c r="B120" s="9" t="s">
        <v>30</v>
      </c>
      <c r="C120" s="9"/>
      <c r="D120" s="9"/>
      <c r="E120" s="9"/>
    </row>
    <row r="121" spans="2:5" x14ac:dyDescent="0.3">
      <c r="B121" s="9" t="s">
        <v>31</v>
      </c>
      <c r="C121" s="9"/>
      <c r="D121" s="9"/>
      <c r="E121" s="9"/>
    </row>
    <row r="122" spans="2:5" x14ac:dyDescent="0.3">
      <c r="B122" s="9" t="s">
        <v>32</v>
      </c>
      <c r="C122" s="9"/>
      <c r="D122" s="9"/>
      <c r="E122" s="9"/>
    </row>
    <row r="123" spans="2:5" x14ac:dyDescent="0.3">
      <c r="B123" s="9" t="s">
        <v>33</v>
      </c>
      <c r="C123" s="9"/>
      <c r="D123" s="9"/>
      <c r="E123" s="9"/>
    </row>
    <row r="124" spans="2:5" x14ac:dyDescent="0.3">
      <c r="B124" s="9" t="s">
        <v>34</v>
      </c>
      <c r="C124" s="9"/>
      <c r="D124" s="9"/>
      <c r="E124" s="9"/>
    </row>
    <row r="125" spans="2:5" x14ac:dyDescent="0.3">
      <c r="B125" s="9" t="s">
        <v>35</v>
      </c>
      <c r="C125" s="9"/>
      <c r="D125" s="9"/>
      <c r="E125" s="9"/>
    </row>
    <row r="126" spans="2:5" x14ac:dyDescent="0.3">
      <c r="B126" s="9" t="s">
        <v>36</v>
      </c>
      <c r="C126" s="9"/>
      <c r="D126" s="9"/>
      <c r="E126" s="9"/>
    </row>
    <row r="127" spans="2:5" x14ac:dyDescent="0.3">
      <c r="B127" s="9" t="s">
        <v>39</v>
      </c>
      <c r="C127" s="9"/>
      <c r="D127" s="9"/>
      <c r="E127" s="9"/>
    </row>
    <row r="128" spans="2:5" x14ac:dyDescent="0.3">
      <c r="B128" s="9" t="s">
        <v>38</v>
      </c>
      <c r="C128" s="9"/>
      <c r="D128" s="9"/>
      <c r="E128" s="9"/>
    </row>
    <row r="134" spans="2:5" x14ac:dyDescent="0.3">
      <c r="B134" t="s">
        <v>8</v>
      </c>
    </row>
    <row r="136" spans="2:5" x14ac:dyDescent="0.3">
      <c r="B136" t="s">
        <v>9</v>
      </c>
      <c r="C136" t="s">
        <v>10</v>
      </c>
    </row>
    <row r="138" spans="2:5" ht="15.6" x14ac:dyDescent="0.3">
      <c r="C138" s="4" t="s">
        <v>4</v>
      </c>
      <c r="D138" s="4"/>
    </row>
    <row r="139" spans="2:5" ht="15.6" x14ac:dyDescent="0.3">
      <c r="C139" s="4" t="s">
        <v>5</v>
      </c>
      <c r="D139" s="4"/>
    </row>
    <row r="140" spans="2:5" x14ac:dyDescent="0.3">
      <c r="B140" s="5" t="s">
        <v>24</v>
      </c>
      <c r="C140" s="5"/>
      <c r="D140" s="5"/>
      <c r="E140" s="5"/>
    </row>
    <row r="141" spans="2:5" x14ac:dyDescent="0.3">
      <c r="B141" s="5"/>
      <c r="C141" s="5" t="s">
        <v>59</v>
      </c>
      <c r="D141" s="5"/>
      <c r="E141" s="5"/>
    </row>
    <row r="142" spans="2:5" x14ac:dyDescent="0.3">
      <c r="B142" s="19" t="s">
        <v>51</v>
      </c>
      <c r="C142" s="31" t="s">
        <v>154</v>
      </c>
      <c r="D142" s="31"/>
    </row>
    <row r="145" spans="2:5" ht="28.8" x14ac:dyDescent="0.3">
      <c r="B145" s="1" t="s">
        <v>0</v>
      </c>
      <c r="C145" s="2" t="s">
        <v>1</v>
      </c>
      <c r="D145" s="2" t="s">
        <v>2</v>
      </c>
      <c r="E145" s="2" t="s">
        <v>3</v>
      </c>
    </row>
    <row r="146" spans="2:5" x14ac:dyDescent="0.3">
      <c r="B146" s="3" t="s">
        <v>25</v>
      </c>
      <c r="C146" s="1">
        <v>82082.820000000007</v>
      </c>
      <c r="D146" s="1">
        <v>53349.47</v>
      </c>
      <c r="E146" s="1">
        <f>C146</f>
        <v>82082.820000000007</v>
      </c>
    </row>
    <row r="147" spans="2:5" x14ac:dyDescent="0.3">
      <c r="B147" s="28" t="s">
        <v>7</v>
      </c>
      <c r="C147" s="29"/>
      <c r="D147" s="30"/>
      <c r="E147" s="1">
        <f>C146-E146</f>
        <v>0</v>
      </c>
    </row>
    <row r="149" spans="2:5" x14ac:dyDescent="0.3">
      <c r="B149" s="5" t="s">
        <v>26</v>
      </c>
    </row>
    <row r="151" spans="2:5" x14ac:dyDescent="0.3">
      <c r="B151" s="9" t="s">
        <v>27</v>
      </c>
    </row>
    <row r="152" spans="2:5" x14ac:dyDescent="0.3">
      <c r="B152" s="9" t="s">
        <v>28</v>
      </c>
      <c r="C152" s="9"/>
      <c r="D152" s="9"/>
      <c r="E152" s="9"/>
    </row>
    <row r="153" spans="2:5" x14ac:dyDescent="0.3">
      <c r="B153" s="9" t="s">
        <v>29</v>
      </c>
      <c r="C153" s="9"/>
      <c r="D153" s="9"/>
      <c r="E153" s="9"/>
    </row>
    <row r="154" spans="2:5" x14ac:dyDescent="0.3">
      <c r="B154" s="9" t="s">
        <v>30</v>
      </c>
      <c r="C154" s="9"/>
      <c r="D154" s="9"/>
      <c r="E154" s="9"/>
    </row>
    <row r="155" spans="2:5" x14ac:dyDescent="0.3">
      <c r="B155" s="9" t="s">
        <v>31</v>
      </c>
      <c r="C155" s="9"/>
      <c r="D155" s="9"/>
      <c r="E155" s="9"/>
    </row>
    <row r="156" spans="2:5" x14ac:dyDescent="0.3">
      <c r="B156" s="9" t="s">
        <v>32</v>
      </c>
      <c r="C156" s="9"/>
      <c r="D156" s="9"/>
      <c r="E156" s="9"/>
    </row>
    <row r="157" spans="2:5" x14ac:dyDescent="0.3">
      <c r="B157" s="9" t="s">
        <v>33</v>
      </c>
      <c r="C157" s="9"/>
      <c r="D157" s="9"/>
      <c r="E157" s="9"/>
    </row>
    <row r="158" spans="2:5" x14ac:dyDescent="0.3">
      <c r="B158" s="9" t="s">
        <v>34</v>
      </c>
      <c r="C158" s="9"/>
      <c r="D158" s="9"/>
      <c r="E158" s="9"/>
    </row>
    <row r="159" spans="2:5" x14ac:dyDescent="0.3">
      <c r="B159" s="9" t="s">
        <v>35</v>
      </c>
      <c r="C159" s="9"/>
      <c r="D159" s="9"/>
      <c r="E159" s="9"/>
    </row>
    <row r="160" spans="2:5" x14ac:dyDescent="0.3">
      <c r="B160" s="9" t="s">
        <v>36</v>
      </c>
      <c r="C160" s="9"/>
      <c r="D160" s="9"/>
      <c r="E160" s="9"/>
    </row>
    <row r="161" spans="2:5" x14ac:dyDescent="0.3">
      <c r="B161" s="9" t="s">
        <v>39</v>
      </c>
      <c r="C161" s="9"/>
      <c r="D161" s="9"/>
      <c r="E161" s="9"/>
    </row>
    <row r="162" spans="2:5" x14ac:dyDescent="0.3">
      <c r="B162" s="9" t="s">
        <v>38</v>
      </c>
      <c r="C162" s="9"/>
      <c r="D162" s="9"/>
      <c r="E162" s="9"/>
    </row>
    <row r="168" spans="2:5" x14ac:dyDescent="0.3">
      <c r="B168" t="s">
        <v>8</v>
      </c>
    </row>
    <row r="170" spans="2:5" x14ac:dyDescent="0.3">
      <c r="B170" t="s">
        <v>9</v>
      </c>
      <c r="C170" t="s">
        <v>10</v>
      </c>
    </row>
    <row r="172" spans="2:5" ht="15.6" x14ac:dyDescent="0.3">
      <c r="C172" s="4" t="s">
        <v>4</v>
      </c>
      <c r="D172" s="4"/>
    </row>
    <row r="173" spans="2:5" ht="15.6" x14ac:dyDescent="0.3">
      <c r="C173" s="4" t="s">
        <v>5</v>
      </c>
      <c r="D173" s="4"/>
    </row>
    <row r="174" spans="2:5" x14ac:dyDescent="0.3">
      <c r="B174" s="5" t="s">
        <v>24</v>
      </c>
      <c r="C174" s="5"/>
      <c r="D174" s="5"/>
      <c r="E174" s="5"/>
    </row>
    <row r="175" spans="2:5" x14ac:dyDescent="0.3">
      <c r="B175" s="5"/>
      <c r="C175" s="5" t="s">
        <v>59</v>
      </c>
      <c r="D175" s="5"/>
      <c r="E175" s="5"/>
    </row>
    <row r="176" spans="2:5" x14ac:dyDescent="0.3">
      <c r="B176" s="19" t="s">
        <v>51</v>
      </c>
      <c r="C176" s="31" t="s">
        <v>155</v>
      </c>
      <c r="D176" s="31"/>
    </row>
    <row r="179" spans="2:5" ht="28.8" x14ac:dyDescent="0.3">
      <c r="B179" s="1" t="s">
        <v>0</v>
      </c>
      <c r="C179" s="2" t="s">
        <v>1</v>
      </c>
      <c r="D179" s="2" t="s">
        <v>2</v>
      </c>
      <c r="E179" s="2" t="s">
        <v>3</v>
      </c>
    </row>
    <row r="180" spans="2:5" x14ac:dyDescent="0.3">
      <c r="B180" s="3" t="s">
        <v>25</v>
      </c>
      <c r="C180" s="1">
        <v>70880.700000000012</v>
      </c>
      <c r="D180" s="1">
        <v>62345.26</v>
      </c>
      <c r="E180" s="1">
        <f>C180</f>
        <v>70880.700000000012</v>
      </c>
    </row>
    <row r="181" spans="2:5" x14ac:dyDescent="0.3">
      <c r="B181" s="28" t="s">
        <v>7</v>
      </c>
      <c r="C181" s="29"/>
      <c r="D181" s="30"/>
      <c r="E181" s="1">
        <f>C180-E180</f>
        <v>0</v>
      </c>
    </row>
    <row r="183" spans="2:5" x14ac:dyDescent="0.3">
      <c r="B183" s="5" t="s">
        <v>26</v>
      </c>
    </row>
    <row r="185" spans="2:5" x14ac:dyDescent="0.3">
      <c r="B185" s="9" t="s">
        <v>27</v>
      </c>
    </row>
    <row r="186" spans="2:5" x14ac:dyDescent="0.3">
      <c r="B186" s="9" t="s">
        <v>28</v>
      </c>
      <c r="C186" s="9"/>
      <c r="D186" s="9"/>
      <c r="E186" s="9"/>
    </row>
    <row r="187" spans="2:5" x14ac:dyDescent="0.3">
      <c r="B187" s="9" t="s">
        <v>29</v>
      </c>
      <c r="C187" s="9"/>
      <c r="D187" s="9"/>
      <c r="E187" s="9"/>
    </row>
    <row r="188" spans="2:5" x14ac:dyDescent="0.3">
      <c r="B188" s="9" t="s">
        <v>30</v>
      </c>
      <c r="C188" s="9"/>
      <c r="D188" s="9"/>
      <c r="E188" s="9"/>
    </row>
    <row r="189" spans="2:5" x14ac:dyDescent="0.3">
      <c r="B189" s="9" t="s">
        <v>31</v>
      </c>
      <c r="C189" s="9"/>
      <c r="D189" s="9"/>
      <c r="E189" s="9"/>
    </row>
    <row r="190" spans="2:5" x14ac:dyDescent="0.3">
      <c r="B190" s="9" t="s">
        <v>32</v>
      </c>
      <c r="C190" s="9"/>
      <c r="D190" s="9"/>
      <c r="E190" s="9"/>
    </row>
    <row r="191" spans="2:5" x14ac:dyDescent="0.3">
      <c r="B191" s="9" t="s">
        <v>33</v>
      </c>
      <c r="C191" s="9"/>
      <c r="D191" s="9"/>
      <c r="E191" s="9"/>
    </row>
    <row r="192" spans="2:5" x14ac:dyDescent="0.3">
      <c r="B192" s="9" t="s">
        <v>34</v>
      </c>
      <c r="C192" s="9"/>
      <c r="D192" s="9"/>
      <c r="E192" s="9"/>
    </row>
    <row r="193" spans="2:5" x14ac:dyDescent="0.3">
      <c r="B193" s="9" t="s">
        <v>35</v>
      </c>
      <c r="C193" s="9"/>
      <c r="D193" s="9"/>
      <c r="E193" s="9"/>
    </row>
    <row r="194" spans="2:5" x14ac:dyDescent="0.3">
      <c r="B194" s="9" t="s">
        <v>36</v>
      </c>
      <c r="C194" s="9"/>
      <c r="D194" s="9"/>
      <c r="E194" s="9"/>
    </row>
    <row r="195" spans="2:5" x14ac:dyDescent="0.3">
      <c r="B195" s="9" t="s">
        <v>39</v>
      </c>
      <c r="C195" s="9"/>
      <c r="D195" s="9"/>
      <c r="E195" s="9"/>
    </row>
    <row r="196" spans="2:5" x14ac:dyDescent="0.3">
      <c r="B196" s="9" t="s">
        <v>38</v>
      </c>
      <c r="C196" s="9"/>
      <c r="D196" s="9"/>
      <c r="E196" s="9"/>
    </row>
    <row r="202" spans="2:5" x14ac:dyDescent="0.3">
      <c r="B202" t="s">
        <v>8</v>
      </c>
    </row>
    <row r="204" spans="2:5" x14ac:dyDescent="0.3">
      <c r="B204" t="s">
        <v>9</v>
      </c>
      <c r="C204" t="s">
        <v>10</v>
      </c>
    </row>
    <row r="206" spans="2:5" ht="15.6" x14ac:dyDescent="0.3">
      <c r="C206" s="4" t="s">
        <v>4</v>
      </c>
      <c r="D206" s="4"/>
    </row>
    <row r="207" spans="2:5" ht="15.6" x14ac:dyDescent="0.3">
      <c r="C207" s="4" t="s">
        <v>5</v>
      </c>
      <c r="D207" s="4"/>
    </row>
    <row r="208" spans="2:5" x14ac:dyDescent="0.3">
      <c r="B208" s="5" t="s">
        <v>24</v>
      </c>
      <c r="C208" s="5"/>
      <c r="D208" s="5"/>
      <c r="E208" s="5"/>
    </row>
    <row r="209" spans="2:5" x14ac:dyDescent="0.3">
      <c r="B209" s="5"/>
      <c r="C209" s="5" t="s">
        <v>59</v>
      </c>
      <c r="D209" s="5"/>
      <c r="E209" s="5"/>
    </row>
    <row r="210" spans="2:5" x14ac:dyDescent="0.3">
      <c r="B210" s="19" t="s">
        <v>51</v>
      </c>
      <c r="C210" s="31" t="s">
        <v>156</v>
      </c>
      <c r="D210" s="31"/>
    </row>
    <row r="213" spans="2:5" ht="28.8" x14ac:dyDescent="0.3">
      <c r="B213" s="1" t="s">
        <v>0</v>
      </c>
      <c r="C213" s="2" t="s">
        <v>1</v>
      </c>
      <c r="D213" s="2" t="s">
        <v>2</v>
      </c>
      <c r="E213" s="2" t="s">
        <v>3</v>
      </c>
    </row>
    <row r="214" spans="2:5" x14ac:dyDescent="0.3">
      <c r="B214" s="3" t="s">
        <v>25</v>
      </c>
      <c r="C214" s="1">
        <v>53065.200000000004</v>
      </c>
      <c r="D214" s="1">
        <v>48567.3</v>
      </c>
      <c r="E214" s="1">
        <f>C214</f>
        <v>53065.200000000004</v>
      </c>
    </row>
    <row r="215" spans="2:5" x14ac:dyDescent="0.3">
      <c r="B215" s="28" t="s">
        <v>7</v>
      </c>
      <c r="C215" s="29"/>
      <c r="D215" s="30"/>
      <c r="E215" s="1">
        <f>C214-E214</f>
        <v>0</v>
      </c>
    </row>
    <row r="217" spans="2:5" x14ac:dyDescent="0.3">
      <c r="B217" s="5" t="s">
        <v>26</v>
      </c>
    </row>
    <row r="219" spans="2:5" x14ac:dyDescent="0.3">
      <c r="B219" s="9" t="s">
        <v>27</v>
      </c>
    </row>
    <row r="220" spans="2:5" x14ac:dyDescent="0.3">
      <c r="B220" s="9" t="s">
        <v>28</v>
      </c>
      <c r="C220" s="9"/>
      <c r="D220" s="9"/>
      <c r="E220" s="9"/>
    </row>
    <row r="221" spans="2:5" x14ac:dyDescent="0.3">
      <c r="B221" s="9" t="s">
        <v>29</v>
      </c>
      <c r="C221" s="9"/>
      <c r="D221" s="9"/>
      <c r="E221" s="9"/>
    </row>
    <row r="222" spans="2:5" x14ac:dyDescent="0.3">
      <c r="B222" s="9" t="s">
        <v>30</v>
      </c>
      <c r="C222" s="9"/>
      <c r="D222" s="9"/>
      <c r="E222" s="9"/>
    </row>
    <row r="223" spans="2:5" x14ac:dyDescent="0.3">
      <c r="B223" s="9" t="s">
        <v>31</v>
      </c>
      <c r="C223" s="9"/>
      <c r="D223" s="9"/>
      <c r="E223" s="9"/>
    </row>
    <row r="224" spans="2:5" x14ac:dyDescent="0.3">
      <c r="B224" s="9" t="s">
        <v>32</v>
      </c>
      <c r="C224" s="9"/>
      <c r="D224" s="9"/>
      <c r="E224" s="9"/>
    </row>
    <row r="225" spans="2:5" x14ac:dyDescent="0.3">
      <c r="B225" s="9" t="s">
        <v>33</v>
      </c>
      <c r="C225" s="9"/>
      <c r="D225" s="9"/>
      <c r="E225" s="9"/>
    </row>
    <row r="226" spans="2:5" x14ac:dyDescent="0.3">
      <c r="B226" s="9" t="s">
        <v>34</v>
      </c>
      <c r="C226" s="9"/>
      <c r="D226" s="9"/>
      <c r="E226" s="9"/>
    </row>
    <row r="227" spans="2:5" x14ac:dyDescent="0.3">
      <c r="B227" s="9" t="s">
        <v>35</v>
      </c>
      <c r="C227" s="9"/>
      <c r="D227" s="9"/>
      <c r="E227" s="9"/>
    </row>
    <row r="228" spans="2:5" x14ac:dyDescent="0.3">
      <c r="B228" s="9" t="s">
        <v>36</v>
      </c>
      <c r="C228" s="9"/>
      <c r="D228" s="9"/>
      <c r="E228" s="9"/>
    </row>
    <row r="229" spans="2:5" x14ac:dyDescent="0.3">
      <c r="B229" s="9" t="s">
        <v>39</v>
      </c>
      <c r="C229" s="9"/>
      <c r="D229" s="9"/>
      <c r="E229" s="9"/>
    </row>
    <row r="230" spans="2:5" x14ac:dyDescent="0.3">
      <c r="B230" s="9" t="s">
        <v>38</v>
      </c>
      <c r="C230" s="9"/>
      <c r="D230" s="9"/>
      <c r="E230" s="9"/>
    </row>
    <row r="236" spans="2:5" x14ac:dyDescent="0.3">
      <c r="B236" t="s">
        <v>8</v>
      </c>
    </row>
    <row r="238" spans="2:5" x14ac:dyDescent="0.3">
      <c r="B238" t="s">
        <v>9</v>
      </c>
      <c r="C238" t="s">
        <v>10</v>
      </c>
    </row>
    <row r="240" spans="2:5" ht="15.6" x14ac:dyDescent="0.3">
      <c r="C240" s="4" t="s">
        <v>4</v>
      </c>
      <c r="D240" s="4"/>
    </row>
    <row r="241" spans="2:5" ht="15.6" x14ac:dyDescent="0.3">
      <c r="C241" s="4" t="s">
        <v>5</v>
      </c>
      <c r="D241" s="4"/>
    </row>
    <row r="242" spans="2:5" x14ac:dyDescent="0.3">
      <c r="B242" s="5" t="s">
        <v>24</v>
      </c>
      <c r="C242" s="5"/>
      <c r="D242" s="5"/>
      <c r="E242" s="5"/>
    </row>
    <row r="243" spans="2:5" x14ac:dyDescent="0.3">
      <c r="B243" s="5"/>
      <c r="C243" s="5" t="s">
        <v>59</v>
      </c>
      <c r="D243" s="5"/>
      <c r="E243" s="5"/>
    </row>
    <row r="244" spans="2:5" x14ac:dyDescent="0.3">
      <c r="B244" s="19" t="s">
        <v>51</v>
      </c>
      <c r="C244" s="31" t="s">
        <v>157</v>
      </c>
      <c r="D244" s="31"/>
    </row>
    <row r="247" spans="2:5" ht="28.8" x14ac:dyDescent="0.3">
      <c r="B247" s="1" t="s">
        <v>0</v>
      </c>
      <c r="C247" s="2" t="s">
        <v>1</v>
      </c>
      <c r="D247" s="2" t="s">
        <v>2</v>
      </c>
      <c r="E247" s="2" t="s">
        <v>3</v>
      </c>
    </row>
    <row r="248" spans="2:5" x14ac:dyDescent="0.3">
      <c r="B248" s="3" t="s">
        <v>25</v>
      </c>
      <c r="C248" s="1">
        <f>140044.32+11949.55</f>
        <v>151993.87</v>
      </c>
      <c r="D248" s="1">
        <f>115922.58+11949.55</f>
        <v>127872.13</v>
      </c>
      <c r="E248" s="1">
        <f>C248</f>
        <v>151993.87</v>
      </c>
    </row>
    <row r="249" spans="2:5" x14ac:dyDescent="0.3">
      <c r="B249" s="28" t="s">
        <v>7</v>
      </c>
      <c r="C249" s="29"/>
      <c r="D249" s="30"/>
      <c r="E249" s="1">
        <f>C248-E248</f>
        <v>0</v>
      </c>
    </row>
    <row r="251" spans="2:5" x14ac:dyDescent="0.3">
      <c r="B251" s="5" t="s">
        <v>26</v>
      </c>
    </row>
    <row r="253" spans="2:5" x14ac:dyDescent="0.3">
      <c r="B253" s="9" t="s">
        <v>27</v>
      </c>
    </row>
    <row r="254" spans="2:5" x14ac:dyDescent="0.3">
      <c r="B254" s="9" t="s">
        <v>28</v>
      </c>
      <c r="C254" s="9"/>
      <c r="D254" s="9"/>
      <c r="E254" s="9"/>
    </row>
    <row r="255" spans="2:5" x14ac:dyDescent="0.3">
      <c r="B255" s="9" t="s">
        <v>29</v>
      </c>
      <c r="C255" s="9"/>
      <c r="D255" s="9"/>
      <c r="E255" s="9"/>
    </row>
    <row r="256" spans="2:5" x14ac:dyDescent="0.3">
      <c r="B256" s="9" t="s">
        <v>30</v>
      </c>
      <c r="C256" s="9"/>
      <c r="D256" s="9"/>
      <c r="E256" s="9"/>
    </row>
    <row r="257" spans="2:5" x14ac:dyDescent="0.3">
      <c r="B257" s="9" t="s">
        <v>31</v>
      </c>
      <c r="C257" s="9"/>
      <c r="D257" s="9"/>
      <c r="E257" s="9"/>
    </row>
    <row r="258" spans="2:5" x14ac:dyDescent="0.3">
      <c r="B258" s="9" t="s">
        <v>32</v>
      </c>
      <c r="C258" s="9"/>
      <c r="D258" s="9"/>
      <c r="E258" s="9"/>
    </row>
    <row r="259" spans="2:5" x14ac:dyDescent="0.3">
      <c r="B259" s="9" t="s">
        <v>33</v>
      </c>
      <c r="C259" s="9"/>
      <c r="D259" s="9"/>
      <c r="E259" s="9"/>
    </row>
    <row r="260" spans="2:5" x14ac:dyDescent="0.3">
      <c r="B260" s="9" t="s">
        <v>34</v>
      </c>
      <c r="C260" s="9"/>
      <c r="D260" s="9"/>
      <c r="E260" s="9"/>
    </row>
    <row r="261" spans="2:5" x14ac:dyDescent="0.3">
      <c r="B261" s="9" t="s">
        <v>35</v>
      </c>
      <c r="C261" s="9"/>
      <c r="D261" s="9"/>
      <c r="E261" s="9"/>
    </row>
    <row r="262" spans="2:5" x14ac:dyDescent="0.3">
      <c r="B262" s="9" t="s">
        <v>36</v>
      </c>
      <c r="C262" s="9"/>
      <c r="D262" s="9"/>
      <c r="E262" s="9"/>
    </row>
    <row r="263" spans="2:5" x14ac:dyDescent="0.3">
      <c r="B263" s="9" t="s">
        <v>39</v>
      </c>
      <c r="C263" s="9"/>
      <c r="D263" s="9"/>
      <c r="E263" s="9"/>
    </row>
    <row r="264" spans="2:5" x14ac:dyDescent="0.3">
      <c r="B264" s="9" t="s">
        <v>38</v>
      </c>
      <c r="C264" s="9"/>
      <c r="D264" s="9"/>
      <c r="E264" s="9"/>
    </row>
    <row r="270" spans="2:5" x14ac:dyDescent="0.3">
      <c r="B270" t="s">
        <v>8</v>
      </c>
    </row>
    <row r="272" spans="2:5" x14ac:dyDescent="0.3">
      <c r="B272" t="s">
        <v>9</v>
      </c>
      <c r="C272" t="s">
        <v>10</v>
      </c>
    </row>
    <row r="274" spans="2:5" ht="15.6" x14ac:dyDescent="0.3">
      <c r="C274" s="4" t="s">
        <v>4</v>
      </c>
      <c r="D274" s="4"/>
    </row>
    <row r="275" spans="2:5" ht="15.6" x14ac:dyDescent="0.3">
      <c r="C275" s="4" t="s">
        <v>5</v>
      </c>
      <c r="D275" s="4"/>
    </row>
    <row r="276" spans="2:5" x14ac:dyDescent="0.3">
      <c r="B276" s="5" t="s">
        <v>24</v>
      </c>
      <c r="C276" s="5"/>
      <c r="D276" s="5"/>
      <c r="E276" s="5"/>
    </row>
    <row r="277" spans="2:5" x14ac:dyDescent="0.3">
      <c r="B277" s="5"/>
      <c r="C277" s="5" t="s">
        <v>59</v>
      </c>
      <c r="D277" s="5"/>
      <c r="E277" s="5"/>
    </row>
    <row r="278" spans="2:5" x14ac:dyDescent="0.3">
      <c r="B278" s="19" t="s">
        <v>51</v>
      </c>
      <c r="C278" s="31" t="s">
        <v>158</v>
      </c>
      <c r="D278" s="31"/>
    </row>
    <row r="281" spans="2:5" ht="28.8" x14ac:dyDescent="0.3">
      <c r="B281" s="1" t="s">
        <v>0</v>
      </c>
      <c r="C281" s="2" t="s">
        <v>1</v>
      </c>
      <c r="D281" s="2" t="s">
        <v>2</v>
      </c>
      <c r="E281" s="2" t="s">
        <v>3</v>
      </c>
    </row>
    <row r="282" spans="2:5" x14ac:dyDescent="0.3">
      <c r="B282" s="3" t="s">
        <v>25</v>
      </c>
      <c r="C282" s="1">
        <v>54031.02</v>
      </c>
      <c r="D282" s="1">
        <v>37657.43</v>
      </c>
      <c r="E282" s="1">
        <f>C282</f>
        <v>54031.02</v>
      </c>
    </row>
    <row r="283" spans="2:5" x14ac:dyDescent="0.3">
      <c r="B283" s="28" t="s">
        <v>7</v>
      </c>
      <c r="C283" s="29"/>
      <c r="D283" s="30"/>
      <c r="E283" s="1">
        <f>C282-E282</f>
        <v>0</v>
      </c>
    </row>
    <row r="285" spans="2:5" x14ac:dyDescent="0.3">
      <c r="B285" s="5" t="s">
        <v>26</v>
      </c>
    </row>
    <row r="287" spans="2:5" x14ac:dyDescent="0.3">
      <c r="B287" s="9" t="s">
        <v>27</v>
      </c>
    </row>
    <row r="288" spans="2:5" x14ac:dyDescent="0.3">
      <c r="B288" s="9" t="s">
        <v>28</v>
      </c>
      <c r="C288" s="9"/>
      <c r="D288" s="9"/>
      <c r="E288" s="9"/>
    </row>
    <row r="289" spans="2:5" x14ac:dyDescent="0.3">
      <c r="B289" s="9" t="s">
        <v>29</v>
      </c>
      <c r="C289" s="9"/>
      <c r="D289" s="9"/>
      <c r="E289" s="9"/>
    </row>
    <row r="290" spans="2:5" x14ac:dyDescent="0.3">
      <c r="B290" s="9" t="s">
        <v>30</v>
      </c>
      <c r="C290" s="9"/>
      <c r="D290" s="9"/>
      <c r="E290" s="9"/>
    </row>
    <row r="291" spans="2:5" x14ac:dyDescent="0.3">
      <c r="B291" s="9" t="s">
        <v>31</v>
      </c>
      <c r="C291" s="9"/>
      <c r="D291" s="9"/>
      <c r="E291" s="9"/>
    </row>
    <row r="292" spans="2:5" x14ac:dyDescent="0.3">
      <c r="B292" s="9" t="s">
        <v>32</v>
      </c>
      <c r="C292" s="9"/>
      <c r="D292" s="9"/>
      <c r="E292" s="9"/>
    </row>
    <row r="293" spans="2:5" x14ac:dyDescent="0.3">
      <c r="B293" s="9" t="s">
        <v>33</v>
      </c>
      <c r="C293" s="9"/>
      <c r="D293" s="9"/>
      <c r="E293" s="9"/>
    </row>
    <row r="294" spans="2:5" x14ac:dyDescent="0.3">
      <c r="B294" s="9" t="s">
        <v>34</v>
      </c>
      <c r="C294" s="9"/>
      <c r="D294" s="9"/>
      <c r="E294" s="9"/>
    </row>
    <row r="295" spans="2:5" x14ac:dyDescent="0.3">
      <c r="B295" s="9" t="s">
        <v>35</v>
      </c>
      <c r="C295" s="9"/>
      <c r="D295" s="9"/>
      <c r="E295" s="9"/>
    </row>
    <row r="296" spans="2:5" x14ac:dyDescent="0.3">
      <c r="B296" s="9" t="s">
        <v>36</v>
      </c>
      <c r="C296" s="9"/>
      <c r="D296" s="9"/>
      <c r="E296" s="9"/>
    </row>
    <row r="297" spans="2:5" x14ac:dyDescent="0.3">
      <c r="B297" s="9" t="s">
        <v>39</v>
      </c>
      <c r="C297" s="9"/>
      <c r="D297" s="9"/>
      <c r="E297" s="9"/>
    </row>
    <row r="298" spans="2:5" x14ac:dyDescent="0.3">
      <c r="B298" s="9" t="s">
        <v>38</v>
      </c>
      <c r="C298" s="9"/>
      <c r="D298" s="9"/>
      <c r="E298" s="9"/>
    </row>
    <row r="304" spans="2:5" x14ac:dyDescent="0.3">
      <c r="B304" t="s">
        <v>8</v>
      </c>
    </row>
    <row r="306" spans="2:5" x14ac:dyDescent="0.3">
      <c r="B306" t="s">
        <v>9</v>
      </c>
      <c r="C306" t="s">
        <v>10</v>
      </c>
    </row>
    <row r="308" spans="2:5" ht="15.6" x14ac:dyDescent="0.3">
      <c r="C308" s="4" t="s">
        <v>4</v>
      </c>
      <c r="D308" s="4"/>
    </row>
    <row r="309" spans="2:5" ht="15.6" x14ac:dyDescent="0.3">
      <c r="C309" s="4" t="s">
        <v>5</v>
      </c>
      <c r="D309" s="4"/>
    </row>
    <row r="310" spans="2:5" x14ac:dyDescent="0.3">
      <c r="B310" s="5" t="s">
        <v>24</v>
      </c>
      <c r="C310" s="5"/>
      <c r="D310" s="5"/>
      <c r="E310" s="5"/>
    </row>
    <row r="311" spans="2:5" x14ac:dyDescent="0.3">
      <c r="B311" s="5"/>
      <c r="C311" s="5" t="s">
        <v>59</v>
      </c>
      <c r="D311" s="5"/>
      <c r="E311" s="5"/>
    </row>
    <row r="312" spans="2:5" x14ac:dyDescent="0.3">
      <c r="B312" s="19" t="s">
        <v>51</v>
      </c>
      <c r="C312" s="31" t="s">
        <v>159</v>
      </c>
      <c r="D312" s="31"/>
    </row>
    <row r="315" spans="2:5" ht="28.8" x14ac:dyDescent="0.3">
      <c r="B315" s="1" t="s">
        <v>0</v>
      </c>
      <c r="C315" s="2" t="s">
        <v>1</v>
      </c>
      <c r="D315" s="2" t="s">
        <v>2</v>
      </c>
      <c r="E315" s="2" t="s">
        <v>3</v>
      </c>
    </row>
    <row r="316" spans="2:5" x14ac:dyDescent="0.3">
      <c r="B316" s="3" t="s">
        <v>25</v>
      </c>
      <c r="C316" s="1">
        <v>54527.040000000001</v>
      </c>
      <c r="D316" s="1">
        <v>44436.240000000005</v>
      </c>
      <c r="E316" s="1">
        <f>C316</f>
        <v>54527.040000000001</v>
      </c>
    </row>
    <row r="317" spans="2:5" x14ac:dyDescent="0.3">
      <c r="B317" s="28" t="s">
        <v>7</v>
      </c>
      <c r="C317" s="29"/>
      <c r="D317" s="30"/>
      <c r="E317" s="1">
        <f>C316-E316</f>
        <v>0</v>
      </c>
    </row>
    <row r="319" spans="2:5" x14ac:dyDescent="0.3">
      <c r="B319" s="5" t="s">
        <v>26</v>
      </c>
    </row>
    <row r="321" spans="2:5" x14ac:dyDescent="0.3">
      <c r="B321" s="9" t="s">
        <v>27</v>
      </c>
    </row>
    <row r="322" spans="2:5" x14ac:dyDescent="0.3">
      <c r="B322" s="9" t="s">
        <v>28</v>
      </c>
      <c r="C322" s="9"/>
      <c r="D322" s="9"/>
      <c r="E322" s="9"/>
    </row>
    <row r="323" spans="2:5" x14ac:dyDescent="0.3">
      <c r="B323" s="9" t="s">
        <v>29</v>
      </c>
      <c r="C323" s="9"/>
      <c r="D323" s="9"/>
      <c r="E323" s="9"/>
    </row>
    <row r="324" spans="2:5" x14ac:dyDescent="0.3">
      <c r="B324" s="9" t="s">
        <v>30</v>
      </c>
      <c r="C324" s="9"/>
      <c r="D324" s="9"/>
      <c r="E324" s="9"/>
    </row>
    <row r="325" spans="2:5" x14ac:dyDescent="0.3">
      <c r="B325" s="9" t="s">
        <v>31</v>
      </c>
      <c r="C325" s="9"/>
      <c r="D325" s="9"/>
      <c r="E325" s="9"/>
    </row>
    <row r="326" spans="2:5" x14ac:dyDescent="0.3">
      <c r="B326" s="9" t="s">
        <v>32</v>
      </c>
      <c r="C326" s="9"/>
      <c r="D326" s="9"/>
      <c r="E326" s="9"/>
    </row>
    <row r="327" spans="2:5" x14ac:dyDescent="0.3">
      <c r="B327" s="9" t="s">
        <v>33</v>
      </c>
      <c r="C327" s="9"/>
      <c r="D327" s="9"/>
      <c r="E327" s="9"/>
    </row>
    <row r="328" spans="2:5" x14ac:dyDescent="0.3">
      <c r="B328" s="9" t="s">
        <v>34</v>
      </c>
      <c r="C328" s="9"/>
      <c r="D328" s="9"/>
      <c r="E328" s="9"/>
    </row>
    <row r="329" spans="2:5" x14ac:dyDescent="0.3">
      <c r="B329" s="9" t="s">
        <v>35</v>
      </c>
      <c r="C329" s="9"/>
      <c r="D329" s="9"/>
      <c r="E329" s="9"/>
    </row>
    <row r="330" spans="2:5" x14ac:dyDescent="0.3">
      <c r="B330" s="9" t="s">
        <v>36</v>
      </c>
      <c r="C330" s="9"/>
      <c r="D330" s="9"/>
      <c r="E330" s="9"/>
    </row>
    <row r="331" spans="2:5" x14ac:dyDescent="0.3">
      <c r="B331" s="9" t="s">
        <v>39</v>
      </c>
      <c r="C331" s="9"/>
      <c r="D331" s="9"/>
      <c r="E331" s="9"/>
    </row>
    <row r="332" spans="2:5" x14ac:dyDescent="0.3">
      <c r="B332" s="9" t="s">
        <v>38</v>
      </c>
      <c r="C332" s="9"/>
      <c r="D332" s="9"/>
      <c r="E332" s="9"/>
    </row>
    <row r="338" spans="2:5" x14ac:dyDescent="0.3">
      <c r="B338" t="s">
        <v>8</v>
      </c>
    </row>
    <row r="340" spans="2:5" x14ac:dyDescent="0.3">
      <c r="B340" t="s">
        <v>9</v>
      </c>
      <c r="C340" t="s">
        <v>10</v>
      </c>
    </row>
    <row r="342" spans="2:5" ht="15.6" x14ac:dyDescent="0.3">
      <c r="C342" s="4" t="s">
        <v>4</v>
      </c>
      <c r="D342" s="4"/>
    </row>
    <row r="343" spans="2:5" ht="15.6" x14ac:dyDescent="0.3">
      <c r="C343" s="4" t="s">
        <v>5</v>
      </c>
      <c r="D343" s="4"/>
    </row>
    <row r="344" spans="2:5" x14ac:dyDescent="0.3">
      <c r="B344" s="5" t="s">
        <v>24</v>
      </c>
      <c r="C344" s="5"/>
      <c r="D344" s="5"/>
      <c r="E344" s="5"/>
    </row>
    <row r="345" spans="2:5" x14ac:dyDescent="0.3">
      <c r="B345" s="5"/>
      <c r="C345" s="5" t="s">
        <v>59</v>
      </c>
      <c r="D345" s="5"/>
      <c r="E345" s="5"/>
    </row>
    <row r="346" spans="2:5" x14ac:dyDescent="0.3">
      <c r="B346" s="19" t="s">
        <v>51</v>
      </c>
      <c r="C346" s="31" t="s">
        <v>160</v>
      </c>
      <c r="D346" s="31"/>
    </row>
    <row r="349" spans="2:5" ht="28.8" x14ac:dyDescent="0.3">
      <c r="B349" s="1" t="s">
        <v>0</v>
      </c>
      <c r="C349" s="2" t="s">
        <v>1</v>
      </c>
      <c r="D349" s="2" t="s">
        <v>2</v>
      </c>
      <c r="E349" s="2" t="s">
        <v>3</v>
      </c>
    </row>
    <row r="350" spans="2:5" x14ac:dyDescent="0.3">
      <c r="B350" s="3" t="s">
        <v>25</v>
      </c>
      <c r="C350" s="1">
        <v>54399.840000000004</v>
      </c>
      <c r="D350" s="1">
        <v>48411.56</v>
      </c>
      <c r="E350" s="1">
        <f>C350</f>
        <v>54399.840000000004</v>
      </c>
    </row>
    <row r="351" spans="2:5" x14ac:dyDescent="0.3">
      <c r="B351" s="28" t="s">
        <v>7</v>
      </c>
      <c r="C351" s="29"/>
      <c r="D351" s="30"/>
      <c r="E351" s="1">
        <f>C350-E350</f>
        <v>0</v>
      </c>
    </row>
    <row r="353" spans="2:5" x14ac:dyDescent="0.3">
      <c r="B353" s="5" t="s">
        <v>26</v>
      </c>
    </row>
    <row r="355" spans="2:5" x14ac:dyDescent="0.3">
      <c r="B355" s="9" t="s">
        <v>27</v>
      </c>
    </row>
    <row r="356" spans="2:5" x14ac:dyDescent="0.3">
      <c r="B356" s="9" t="s">
        <v>28</v>
      </c>
      <c r="C356" s="9"/>
      <c r="D356" s="9"/>
      <c r="E356" s="9"/>
    </row>
    <row r="357" spans="2:5" x14ac:dyDescent="0.3">
      <c r="B357" s="9" t="s">
        <v>29</v>
      </c>
      <c r="C357" s="9"/>
      <c r="D357" s="9"/>
      <c r="E357" s="9"/>
    </row>
    <row r="358" spans="2:5" x14ac:dyDescent="0.3">
      <c r="B358" s="9" t="s">
        <v>30</v>
      </c>
      <c r="C358" s="9"/>
      <c r="D358" s="9"/>
      <c r="E358" s="9"/>
    </row>
    <row r="359" spans="2:5" x14ac:dyDescent="0.3">
      <c r="B359" s="9" t="s">
        <v>31</v>
      </c>
      <c r="C359" s="9"/>
      <c r="D359" s="9"/>
      <c r="E359" s="9"/>
    </row>
    <row r="360" spans="2:5" x14ac:dyDescent="0.3">
      <c r="B360" s="9" t="s">
        <v>32</v>
      </c>
      <c r="C360" s="9"/>
      <c r="D360" s="9"/>
      <c r="E360" s="9"/>
    </row>
    <row r="361" spans="2:5" x14ac:dyDescent="0.3">
      <c r="B361" s="9" t="s">
        <v>33</v>
      </c>
      <c r="C361" s="9"/>
      <c r="D361" s="9"/>
      <c r="E361" s="9"/>
    </row>
    <row r="362" spans="2:5" x14ac:dyDescent="0.3">
      <c r="B362" s="9" t="s">
        <v>34</v>
      </c>
      <c r="C362" s="9"/>
      <c r="D362" s="9"/>
      <c r="E362" s="9"/>
    </row>
    <row r="363" spans="2:5" x14ac:dyDescent="0.3">
      <c r="B363" s="9" t="s">
        <v>35</v>
      </c>
      <c r="C363" s="9"/>
      <c r="D363" s="9"/>
      <c r="E363" s="9"/>
    </row>
    <row r="364" spans="2:5" x14ac:dyDescent="0.3">
      <c r="B364" s="9" t="s">
        <v>36</v>
      </c>
      <c r="C364" s="9"/>
      <c r="D364" s="9"/>
      <c r="E364" s="9"/>
    </row>
    <row r="365" spans="2:5" x14ac:dyDescent="0.3">
      <c r="B365" s="9" t="s">
        <v>39</v>
      </c>
      <c r="C365" s="9"/>
      <c r="D365" s="9"/>
      <c r="E365" s="9"/>
    </row>
    <row r="366" spans="2:5" x14ac:dyDescent="0.3">
      <c r="B366" s="9" t="s">
        <v>38</v>
      </c>
      <c r="C366" s="9"/>
      <c r="D366" s="9"/>
      <c r="E366" s="9"/>
    </row>
    <row r="372" spans="2:5" x14ac:dyDescent="0.3">
      <c r="B372" t="s">
        <v>8</v>
      </c>
    </row>
    <row r="374" spans="2:5" x14ac:dyDescent="0.3">
      <c r="B374" t="s">
        <v>9</v>
      </c>
      <c r="C374" t="s">
        <v>10</v>
      </c>
    </row>
    <row r="376" spans="2:5" ht="15.6" x14ac:dyDescent="0.3">
      <c r="C376" s="4" t="s">
        <v>4</v>
      </c>
      <c r="D376" s="4"/>
    </row>
    <row r="377" spans="2:5" ht="15.6" x14ac:dyDescent="0.3">
      <c r="C377" s="4" t="s">
        <v>5</v>
      </c>
      <c r="D377" s="4"/>
    </row>
    <row r="378" spans="2:5" x14ac:dyDescent="0.3">
      <c r="B378" s="5" t="s">
        <v>24</v>
      </c>
      <c r="C378" s="5"/>
      <c r="D378" s="5"/>
      <c r="E378" s="5"/>
    </row>
    <row r="379" spans="2:5" x14ac:dyDescent="0.3">
      <c r="B379" s="5"/>
      <c r="C379" s="5" t="s">
        <v>59</v>
      </c>
      <c r="D379" s="5"/>
      <c r="E379" s="5"/>
    </row>
    <row r="380" spans="2:5" x14ac:dyDescent="0.3">
      <c r="B380" s="19" t="s">
        <v>51</v>
      </c>
      <c r="C380" s="31" t="s">
        <v>161</v>
      </c>
      <c r="D380" s="31"/>
    </row>
    <row r="383" spans="2:5" ht="28.8" x14ac:dyDescent="0.3">
      <c r="B383" s="1" t="s">
        <v>0</v>
      </c>
      <c r="C383" s="2" t="s">
        <v>1</v>
      </c>
      <c r="D383" s="2" t="s">
        <v>2</v>
      </c>
      <c r="E383" s="2" t="s">
        <v>3</v>
      </c>
    </row>
    <row r="384" spans="2:5" x14ac:dyDescent="0.3">
      <c r="B384" s="3" t="s">
        <v>25</v>
      </c>
      <c r="C384" s="1">
        <f>45810.6+2112.63</f>
        <v>47923.229999999996</v>
      </c>
      <c r="D384" s="1">
        <f>39044.11+2112.63</f>
        <v>41156.74</v>
      </c>
      <c r="E384" s="1">
        <f>C384</f>
        <v>47923.229999999996</v>
      </c>
    </row>
    <row r="385" spans="2:5" x14ac:dyDescent="0.3">
      <c r="B385" s="28" t="s">
        <v>7</v>
      </c>
      <c r="C385" s="29"/>
      <c r="D385" s="30"/>
      <c r="E385" s="1">
        <f>C384-E384</f>
        <v>0</v>
      </c>
    </row>
    <row r="387" spans="2:5" x14ac:dyDescent="0.3">
      <c r="B387" s="5" t="s">
        <v>26</v>
      </c>
    </row>
    <row r="389" spans="2:5" x14ac:dyDescent="0.3">
      <c r="B389" s="9" t="s">
        <v>27</v>
      </c>
    </row>
    <row r="390" spans="2:5" x14ac:dyDescent="0.3">
      <c r="B390" s="9" t="s">
        <v>28</v>
      </c>
      <c r="C390" s="9"/>
      <c r="D390" s="9"/>
      <c r="E390" s="9"/>
    </row>
    <row r="391" spans="2:5" x14ac:dyDescent="0.3">
      <c r="B391" s="9" t="s">
        <v>29</v>
      </c>
      <c r="C391" s="9"/>
      <c r="D391" s="9"/>
      <c r="E391" s="9"/>
    </row>
    <row r="392" spans="2:5" x14ac:dyDescent="0.3">
      <c r="B392" s="9" t="s">
        <v>30</v>
      </c>
      <c r="C392" s="9"/>
      <c r="D392" s="9"/>
      <c r="E392" s="9"/>
    </row>
    <row r="393" spans="2:5" x14ac:dyDescent="0.3">
      <c r="B393" s="9" t="s">
        <v>31</v>
      </c>
      <c r="C393" s="9"/>
      <c r="D393" s="9"/>
      <c r="E393" s="9"/>
    </row>
    <row r="394" spans="2:5" x14ac:dyDescent="0.3">
      <c r="B394" s="9" t="s">
        <v>32</v>
      </c>
      <c r="C394" s="9"/>
      <c r="D394" s="9"/>
      <c r="E394" s="9"/>
    </row>
    <row r="395" spans="2:5" x14ac:dyDescent="0.3">
      <c r="B395" s="9" t="s">
        <v>33</v>
      </c>
      <c r="C395" s="9"/>
      <c r="D395" s="9"/>
      <c r="E395" s="9"/>
    </row>
    <row r="396" spans="2:5" x14ac:dyDescent="0.3">
      <c r="B396" s="9" t="s">
        <v>34</v>
      </c>
      <c r="C396" s="9"/>
      <c r="D396" s="9"/>
      <c r="E396" s="9"/>
    </row>
    <row r="397" spans="2:5" x14ac:dyDescent="0.3">
      <c r="B397" s="9" t="s">
        <v>35</v>
      </c>
      <c r="C397" s="9"/>
      <c r="D397" s="9"/>
      <c r="E397" s="9"/>
    </row>
    <row r="398" spans="2:5" x14ac:dyDescent="0.3">
      <c r="B398" s="9" t="s">
        <v>36</v>
      </c>
      <c r="C398" s="9"/>
      <c r="D398" s="9"/>
      <c r="E398" s="9"/>
    </row>
    <row r="399" spans="2:5" x14ac:dyDescent="0.3">
      <c r="B399" s="9" t="s">
        <v>39</v>
      </c>
      <c r="C399" s="9"/>
      <c r="D399" s="9"/>
      <c r="E399" s="9"/>
    </row>
    <row r="400" spans="2:5" x14ac:dyDescent="0.3">
      <c r="B400" s="9" t="s">
        <v>38</v>
      </c>
      <c r="C400" s="9"/>
      <c r="D400" s="9"/>
      <c r="E400" s="9"/>
    </row>
    <row r="406" spans="2:5" x14ac:dyDescent="0.3">
      <c r="B406" t="s">
        <v>8</v>
      </c>
    </row>
    <row r="408" spans="2:5" x14ac:dyDescent="0.3">
      <c r="B408" t="s">
        <v>9</v>
      </c>
      <c r="C408" t="s">
        <v>10</v>
      </c>
    </row>
    <row r="410" spans="2:5" ht="15.6" x14ac:dyDescent="0.3">
      <c r="C410" s="4" t="s">
        <v>4</v>
      </c>
      <c r="D410" s="4"/>
    </row>
    <row r="411" spans="2:5" ht="15.6" x14ac:dyDescent="0.3">
      <c r="C411" s="4" t="s">
        <v>5</v>
      </c>
      <c r="D411" s="4"/>
    </row>
    <row r="412" spans="2:5" x14ac:dyDescent="0.3">
      <c r="B412" s="5" t="s">
        <v>24</v>
      </c>
      <c r="C412" s="5"/>
      <c r="D412" s="5"/>
      <c r="E412" s="5"/>
    </row>
    <row r="413" spans="2:5" x14ac:dyDescent="0.3">
      <c r="B413" s="5"/>
      <c r="C413" s="5" t="s">
        <v>59</v>
      </c>
      <c r="D413" s="5"/>
      <c r="E413" s="5"/>
    </row>
    <row r="414" spans="2:5" x14ac:dyDescent="0.3">
      <c r="B414" s="19" t="s">
        <v>51</v>
      </c>
      <c r="C414" s="31" t="s">
        <v>162</v>
      </c>
      <c r="D414" s="31"/>
    </row>
    <row r="417" spans="2:5" ht="28.8" x14ac:dyDescent="0.3">
      <c r="B417" s="1" t="s">
        <v>0</v>
      </c>
      <c r="C417" s="2" t="s">
        <v>1</v>
      </c>
      <c r="D417" s="2" t="s">
        <v>2</v>
      </c>
      <c r="E417" s="2" t="s">
        <v>3</v>
      </c>
    </row>
    <row r="418" spans="2:5" x14ac:dyDescent="0.3">
      <c r="B418" s="3" t="s">
        <v>25</v>
      </c>
      <c r="C418" s="1">
        <v>40132.5</v>
      </c>
      <c r="D418" s="1">
        <v>37304.469999999994</v>
      </c>
      <c r="E418" s="1">
        <f>C418</f>
        <v>40132.5</v>
      </c>
    </row>
    <row r="419" spans="2:5" x14ac:dyDescent="0.3">
      <c r="B419" s="28" t="s">
        <v>7</v>
      </c>
      <c r="C419" s="29"/>
      <c r="D419" s="30"/>
      <c r="E419" s="1">
        <f>C418-E418</f>
        <v>0</v>
      </c>
    </row>
    <row r="421" spans="2:5" x14ac:dyDescent="0.3">
      <c r="B421" s="5" t="s">
        <v>26</v>
      </c>
    </row>
    <row r="423" spans="2:5" x14ac:dyDescent="0.3">
      <c r="B423" s="9" t="s">
        <v>27</v>
      </c>
    </row>
    <row r="424" spans="2:5" x14ac:dyDescent="0.3">
      <c r="B424" s="9" t="s">
        <v>28</v>
      </c>
      <c r="C424" s="9"/>
      <c r="D424" s="9"/>
      <c r="E424" s="9"/>
    </row>
    <row r="425" spans="2:5" x14ac:dyDescent="0.3">
      <c r="B425" s="9" t="s">
        <v>29</v>
      </c>
      <c r="C425" s="9"/>
      <c r="D425" s="9"/>
      <c r="E425" s="9"/>
    </row>
    <row r="426" spans="2:5" x14ac:dyDescent="0.3">
      <c r="B426" s="9" t="s">
        <v>30</v>
      </c>
      <c r="C426" s="9"/>
      <c r="D426" s="9"/>
      <c r="E426" s="9"/>
    </row>
    <row r="427" spans="2:5" x14ac:dyDescent="0.3">
      <c r="B427" s="9" t="s">
        <v>31</v>
      </c>
      <c r="C427" s="9"/>
      <c r="D427" s="9"/>
      <c r="E427" s="9"/>
    </row>
    <row r="428" spans="2:5" x14ac:dyDescent="0.3">
      <c r="B428" s="9" t="s">
        <v>32</v>
      </c>
      <c r="C428" s="9"/>
      <c r="D428" s="9"/>
      <c r="E428" s="9"/>
    </row>
    <row r="429" spans="2:5" x14ac:dyDescent="0.3">
      <c r="B429" s="9" t="s">
        <v>33</v>
      </c>
      <c r="C429" s="9"/>
      <c r="D429" s="9"/>
      <c r="E429" s="9"/>
    </row>
    <row r="430" spans="2:5" x14ac:dyDescent="0.3">
      <c r="B430" s="9" t="s">
        <v>34</v>
      </c>
      <c r="C430" s="9"/>
      <c r="D430" s="9"/>
      <c r="E430" s="9"/>
    </row>
    <row r="431" spans="2:5" x14ac:dyDescent="0.3">
      <c r="B431" s="9" t="s">
        <v>35</v>
      </c>
      <c r="C431" s="9"/>
      <c r="D431" s="9"/>
      <c r="E431" s="9"/>
    </row>
    <row r="432" spans="2:5" x14ac:dyDescent="0.3">
      <c r="B432" s="9" t="s">
        <v>36</v>
      </c>
      <c r="C432" s="9"/>
      <c r="D432" s="9"/>
      <c r="E432" s="9"/>
    </row>
    <row r="433" spans="2:5" x14ac:dyDescent="0.3">
      <c r="B433" s="9" t="s">
        <v>39</v>
      </c>
      <c r="C433" s="9"/>
      <c r="D433" s="9"/>
      <c r="E433" s="9"/>
    </row>
    <row r="434" spans="2:5" x14ac:dyDescent="0.3">
      <c r="B434" s="9" t="s">
        <v>38</v>
      </c>
      <c r="C434" s="9"/>
      <c r="D434" s="9"/>
      <c r="E434" s="9"/>
    </row>
    <row r="440" spans="2:5" x14ac:dyDescent="0.3">
      <c r="B440" t="s">
        <v>8</v>
      </c>
    </row>
    <row r="442" spans="2:5" x14ac:dyDescent="0.3">
      <c r="B442" t="s">
        <v>9</v>
      </c>
      <c r="C442" t="s">
        <v>10</v>
      </c>
    </row>
    <row r="444" spans="2:5" ht="15.6" x14ac:dyDescent="0.3">
      <c r="C444" s="4" t="s">
        <v>4</v>
      </c>
      <c r="D444" s="4"/>
    </row>
    <row r="445" spans="2:5" ht="15.6" x14ac:dyDescent="0.3">
      <c r="C445" s="4" t="s">
        <v>5</v>
      </c>
      <c r="D445" s="4"/>
    </row>
    <row r="446" spans="2:5" x14ac:dyDescent="0.3">
      <c r="B446" s="5" t="s">
        <v>24</v>
      </c>
      <c r="C446" s="5"/>
      <c r="D446" s="5"/>
      <c r="E446" s="5"/>
    </row>
    <row r="447" spans="2:5" x14ac:dyDescent="0.3">
      <c r="B447" s="5"/>
      <c r="C447" s="5" t="s">
        <v>59</v>
      </c>
      <c r="D447" s="5"/>
      <c r="E447" s="5"/>
    </row>
    <row r="448" spans="2:5" x14ac:dyDescent="0.3">
      <c r="B448" s="19" t="s">
        <v>51</v>
      </c>
      <c r="C448" s="31" t="s">
        <v>163</v>
      </c>
      <c r="D448" s="31"/>
    </row>
    <row r="451" spans="2:5" ht="28.8" x14ac:dyDescent="0.3">
      <c r="B451" s="1" t="s">
        <v>0</v>
      </c>
      <c r="C451" s="2" t="s">
        <v>1</v>
      </c>
      <c r="D451" s="2" t="s">
        <v>2</v>
      </c>
      <c r="E451" s="2" t="s">
        <v>3</v>
      </c>
    </row>
    <row r="452" spans="2:5" x14ac:dyDescent="0.3">
      <c r="B452" s="3" t="s">
        <v>25</v>
      </c>
      <c r="C452" s="1">
        <v>39878.22</v>
      </c>
      <c r="D452" s="1">
        <v>36897.910000000003</v>
      </c>
      <c r="E452" s="1">
        <f>C452</f>
        <v>39878.22</v>
      </c>
    </row>
    <row r="453" spans="2:5" x14ac:dyDescent="0.3">
      <c r="B453" s="28" t="s">
        <v>7</v>
      </c>
      <c r="C453" s="29"/>
      <c r="D453" s="30"/>
      <c r="E453" s="1">
        <f>C452-E452</f>
        <v>0</v>
      </c>
    </row>
    <row r="455" spans="2:5" x14ac:dyDescent="0.3">
      <c r="B455" s="5" t="s">
        <v>26</v>
      </c>
    </row>
    <row r="457" spans="2:5" x14ac:dyDescent="0.3">
      <c r="B457" s="9" t="s">
        <v>27</v>
      </c>
    </row>
    <row r="458" spans="2:5" x14ac:dyDescent="0.3">
      <c r="B458" s="9" t="s">
        <v>28</v>
      </c>
      <c r="C458" s="9"/>
      <c r="D458" s="9"/>
      <c r="E458" s="9"/>
    </row>
    <row r="459" spans="2:5" x14ac:dyDescent="0.3">
      <c r="B459" s="9" t="s">
        <v>29</v>
      </c>
      <c r="C459" s="9"/>
      <c r="D459" s="9"/>
      <c r="E459" s="9"/>
    </row>
    <row r="460" spans="2:5" x14ac:dyDescent="0.3">
      <c r="B460" s="9" t="s">
        <v>30</v>
      </c>
      <c r="C460" s="9"/>
      <c r="D460" s="9"/>
      <c r="E460" s="9"/>
    </row>
    <row r="461" spans="2:5" x14ac:dyDescent="0.3">
      <c r="B461" s="9" t="s">
        <v>31</v>
      </c>
      <c r="C461" s="9"/>
      <c r="D461" s="9"/>
      <c r="E461" s="9"/>
    </row>
    <row r="462" spans="2:5" x14ac:dyDescent="0.3">
      <c r="B462" s="9" t="s">
        <v>32</v>
      </c>
      <c r="C462" s="9"/>
      <c r="D462" s="9"/>
      <c r="E462" s="9"/>
    </row>
    <row r="463" spans="2:5" x14ac:dyDescent="0.3">
      <c r="B463" s="9" t="s">
        <v>33</v>
      </c>
      <c r="C463" s="9"/>
      <c r="D463" s="9"/>
      <c r="E463" s="9"/>
    </row>
    <row r="464" spans="2:5" x14ac:dyDescent="0.3">
      <c r="B464" s="9" t="s">
        <v>34</v>
      </c>
      <c r="C464" s="9"/>
      <c r="D464" s="9"/>
      <c r="E464" s="9"/>
    </row>
    <row r="465" spans="2:5" x14ac:dyDescent="0.3">
      <c r="B465" s="9" t="s">
        <v>35</v>
      </c>
      <c r="C465" s="9"/>
      <c r="D465" s="9"/>
      <c r="E465" s="9"/>
    </row>
    <row r="466" spans="2:5" x14ac:dyDescent="0.3">
      <c r="B466" s="9" t="s">
        <v>36</v>
      </c>
      <c r="C466" s="9"/>
      <c r="D466" s="9"/>
      <c r="E466" s="9"/>
    </row>
    <row r="467" spans="2:5" x14ac:dyDescent="0.3">
      <c r="B467" s="9" t="s">
        <v>39</v>
      </c>
      <c r="C467" s="9"/>
      <c r="D467" s="9"/>
      <c r="E467" s="9"/>
    </row>
    <row r="468" spans="2:5" x14ac:dyDescent="0.3">
      <c r="B468" s="9" t="s">
        <v>38</v>
      </c>
      <c r="C468" s="9"/>
      <c r="D468" s="9"/>
      <c r="E468" s="9"/>
    </row>
    <row r="474" spans="2:5" x14ac:dyDescent="0.3">
      <c r="B474" t="s">
        <v>8</v>
      </c>
    </row>
    <row r="476" spans="2:5" x14ac:dyDescent="0.3">
      <c r="B476" t="s">
        <v>9</v>
      </c>
      <c r="C476" t="s">
        <v>10</v>
      </c>
    </row>
    <row r="478" spans="2:5" ht="15.6" x14ac:dyDescent="0.3">
      <c r="C478" s="4" t="s">
        <v>4</v>
      </c>
      <c r="D478" s="4"/>
    </row>
    <row r="479" spans="2:5" ht="15.6" x14ac:dyDescent="0.3">
      <c r="C479" s="4" t="s">
        <v>5</v>
      </c>
      <c r="D479" s="4"/>
    </row>
    <row r="480" spans="2:5" x14ac:dyDescent="0.3">
      <c r="B480" s="5" t="s">
        <v>24</v>
      </c>
      <c r="C480" s="5"/>
      <c r="D480" s="5"/>
      <c r="E480" s="5"/>
    </row>
    <row r="481" spans="2:5" x14ac:dyDescent="0.3">
      <c r="B481" s="5"/>
      <c r="C481" s="5" t="s">
        <v>59</v>
      </c>
      <c r="D481" s="5"/>
      <c r="E481" s="5"/>
    </row>
    <row r="482" spans="2:5" x14ac:dyDescent="0.3">
      <c r="B482" s="19" t="s">
        <v>51</v>
      </c>
      <c r="C482" s="31" t="s">
        <v>164</v>
      </c>
      <c r="D482" s="31"/>
    </row>
    <row r="485" spans="2:5" ht="28.8" x14ac:dyDescent="0.3">
      <c r="B485" s="1" t="s">
        <v>0</v>
      </c>
      <c r="C485" s="2" t="s">
        <v>1</v>
      </c>
      <c r="D485" s="2" t="s">
        <v>2</v>
      </c>
      <c r="E485" s="2" t="s">
        <v>3</v>
      </c>
    </row>
    <row r="486" spans="2:5" x14ac:dyDescent="0.3">
      <c r="B486" s="3" t="s">
        <v>25</v>
      </c>
      <c r="C486" s="1">
        <v>39366.240000000005</v>
      </c>
      <c r="D486" s="1">
        <v>35510.120000000003</v>
      </c>
      <c r="E486" s="1">
        <f>C486</f>
        <v>39366.240000000005</v>
      </c>
    </row>
    <row r="487" spans="2:5" x14ac:dyDescent="0.3">
      <c r="B487" s="28" t="s">
        <v>7</v>
      </c>
      <c r="C487" s="29"/>
      <c r="D487" s="30"/>
      <c r="E487" s="1">
        <f>C486-E486</f>
        <v>0</v>
      </c>
    </row>
    <row r="489" spans="2:5" x14ac:dyDescent="0.3">
      <c r="B489" s="5" t="s">
        <v>26</v>
      </c>
    </row>
    <row r="491" spans="2:5" x14ac:dyDescent="0.3">
      <c r="B491" s="9" t="s">
        <v>27</v>
      </c>
    </row>
    <row r="492" spans="2:5" x14ac:dyDescent="0.3">
      <c r="B492" s="9" t="s">
        <v>28</v>
      </c>
      <c r="C492" s="9"/>
      <c r="D492" s="9"/>
      <c r="E492" s="9"/>
    </row>
    <row r="493" spans="2:5" x14ac:dyDescent="0.3">
      <c r="B493" s="9" t="s">
        <v>29</v>
      </c>
      <c r="C493" s="9"/>
      <c r="D493" s="9"/>
      <c r="E493" s="9"/>
    </row>
    <row r="494" spans="2:5" x14ac:dyDescent="0.3">
      <c r="B494" s="9" t="s">
        <v>30</v>
      </c>
      <c r="C494" s="9"/>
      <c r="D494" s="9"/>
      <c r="E494" s="9"/>
    </row>
    <row r="495" spans="2:5" x14ac:dyDescent="0.3">
      <c r="B495" s="9" t="s">
        <v>31</v>
      </c>
      <c r="C495" s="9"/>
      <c r="D495" s="9"/>
      <c r="E495" s="9"/>
    </row>
    <row r="496" spans="2:5" x14ac:dyDescent="0.3">
      <c r="B496" s="9" t="s">
        <v>32</v>
      </c>
      <c r="C496" s="9"/>
      <c r="D496" s="9"/>
      <c r="E496" s="9"/>
    </row>
    <row r="497" spans="2:5" x14ac:dyDescent="0.3">
      <c r="B497" s="9" t="s">
        <v>33</v>
      </c>
      <c r="C497" s="9"/>
      <c r="D497" s="9"/>
      <c r="E497" s="9"/>
    </row>
    <row r="498" spans="2:5" x14ac:dyDescent="0.3">
      <c r="B498" s="9" t="s">
        <v>34</v>
      </c>
      <c r="C498" s="9"/>
      <c r="D498" s="9"/>
      <c r="E498" s="9"/>
    </row>
    <row r="499" spans="2:5" x14ac:dyDescent="0.3">
      <c r="B499" s="9" t="s">
        <v>35</v>
      </c>
      <c r="C499" s="9"/>
      <c r="D499" s="9"/>
      <c r="E499" s="9"/>
    </row>
    <row r="500" spans="2:5" x14ac:dyDescent="0.3">
      <c r="B500" s="9" t="s">
        <v>36</v>
      </c>
      <c r="C500" s="9"/>
      <c r="D500" s="9"/>
      <c r="E500" s="9"/>
    </row>
    <row r="501" spans="2:5" x14ac:dyDescent="0.3">
      <c r="B501" s="9" t="s">
        <v>39</v>
      </c>
      <c r="C501" s="9"/>
      <c r="D501" s="9"/>
      <c r="E501" s="9"/>
    </row>
    <row r="502" spans="2:5" x14ac:dyDescent="0.3">
      <c r="B502" s="9" t="s">
        <v>38</v>
      </c>
      <c r="C502" s="9"/>
      <c r="D502" s="9"/>
      <c r="E502" s="9"/>
    </row>
    <row r="508" spans="2:5" x14ac:dyDescent="0.3">
      <c r="B508" t="s">
        <v>8</v>
      </c>
    </row>
    <row r="510" spans="2:5" x14ac:dyDescent="0.3">
      <c r="B510" t="s">
        <v>9</v>
      </c>
      <c r="C510" t="s">
        <v>10</v>
      </c>
    </row>
    <row r="512" spans="2:5" ht="15.6" x14ac:dyDescent="0.3">
      <c r="C512" s="4" t="s">
        <v>4</v>
      </c>
      <c r="D512" s="4"/>
    </row>
    <row r="513" spans="2:5" ht="15.6" x14ac:dyDescent="0.3">
      <c r="C513" s="4" t="s">
        <v>5</v>
      </c>
      <c r="D513" s="4"/>
    </row>
    <row r="514" spans="2:5" x14ac:dyDescent="0.3">
      <c r="B514" s="5" t="s">
        <v>24</v>
      </c>
      <c r="C514" s="5"/>
      <c r="D514" s="5"/>
      <c r="E514" s="5"/>
    </row>
    <row r="515" spans="2:5" x14ac:dyDescent="0.3">
      <c r="B515" s="5"/>
      <c r="C515" s="5" t="s">
        <v>59</v>
      </c>
      <c r="D515" s="5"/>
      <c r="E515" s="5"/>
    </row>
    <row r="516" spans="2:5" x14ac:dyDescent="0.3">
      <c r="B516" s="19" t="s">
        <v>51</v>
      </c>
      <c r="C516" s="31" t="s">
        <v>165</v>
      </c>
      <c r="D516" s="31"/>
    </row>
    <row r="519" spans="2:5" ht="28.8" x14ac:dyDescent="0.3">
      <c r="B519" s="1" t="s">
        <v>0</v>
      </c>
      <c r="C519" s="2" t="s">
        <v>1</v>
      </c>
      <c r="D519" s="2" t="s">
        <v>2</v>
      </c>
      <c r="E519" s="2" t="s">
        <v>3</v>
      </c>
    </row>
    <row r="520" spans="2:5" x14ac:dyDescent="0.3">
      <c r="B520" s="3" t="s">
        <v>25</v>
      </c>
      <c r="C520" s="1">
        <v>39692.28</v>
      </c>
      <c r="D520" s="1">
        <v>36289.53</v>
      </c>
      <c r="E520" s="1">
        <f>C520</f>
        <v>39692.28</v>
      </c>
    </row>
    <row r="521" spans="2:5" x14ac:dyDescent="0.3">
      <c r="B521" s="28" t="s">
        <v>7</v>
      </c>
      <c r="C521" s="29"/>
      <c r="D521" s="30"/>
      <c r="E521" s="1">
        <f>C520-E520</f>
        <v>0</v>
      </c>
    </row>
    <row r="523" spans="2:5" x14ac:dyDescent="0.3">
      <c r="B523" s="5" t="s">
        <v>26</v>
      </c>
    </row>
    <row r="525" spans="2:5" x14ac:dyDescent="0.3">
      <c r="B525" s="9" t="s">
        <v>27</v>
      </c>
    </row>
    <row r="526" spans="2:5" x14ac:dyDescent="0.3">
      <c r="B526" s="9" t="s">
        <v>28</v>
      </c>
      <c r="C526" s="9"/>
      <c r="D526" s="9"/>
      <c r="E526" s="9"/>
    </row>
    <row r="527" spans="2:5" x14ac:dyDescent="0.3">
      <c r="B527" s="9" t="s">
        <v>29</v>
      </c>
      <c r="C527" s="9"/>
      <c r="D527" s="9"/>
      <c r="E527" s="9"/>
    </row>
    <row r="528" spans="2:5" x14ac:dyDescent="0.3">
      <c r="B528" s="9" t="s">
        <v>30</v>
      </c>
      <c r="C528" s="9"/>
      <c r="D528" s="9"/>
      <c r="E528" s="9"/>
    </row>
    <row r="529" spans="2:5" x14ac:dyDescent="0.3">
      <c r="B529" s="9" t="s">
        <v>31</v>
      </c>
      <c r="C529" s="9"/>
      <c r="D529" s="9"/>
      <c r="E529" s="9"/>
    </row>
    <row r="530" spans="2:5" x14ac:dyDescent="0.3">
      <c r="B530" s="9" t="s">
        <v>32</v>
      </c>
      <c r="C530" s="9"/>
      <c r="D530" s="9"/>
      <c r="E530" s="9"/>
    </row>
    <row r="531" spans="2:5" x14ac:dyDescent="0.3">
      <c r="B531" s="9" t="s">
        <v>33</v>
      </c>
      <c r="C531" s="9"/>
      <c r="D531" s="9"/>
      <c r="E531" s="9"/>
    </row>
    <row r="532" spans="2:5" x14ac:dyDescent="0.3">
      <c r="B532" s="9" t="s">
        <v>34</v>
      </c>
      <c r="C532" s="9"/>
      <c r="D532" s="9"/>
      <c r="E532" s="9"/>
    </row>
    <row r="533" spans="2:5" x14ac:dyDescent="0.3">
      <c r="B533" s="9" t="s">
        <v>35</v>
      </c>
      <c r="C533" s="9"/>
      <c r="D533" s="9"/>
      <c r="E533" s="9"/>
    </row>
    <row r="534" spans="2:5" x14ac:dyDescent="0.3">
      <c r="B534" s="9" t="s">
        <v>36</v>
      </c>
      <c r="C534" s="9"/>
      <c r="D534" s="9"/>
      <c r="E534" s="9"/>
    </row>
    <row r="535" spans="2:5" x14ac:dyDescent="0.3">
      <c r="B535" s="9" t="s">
        <v>39</v>
      </c>
      <c r="C535" s="9"/>
      <c r="D535" s="9"/>
      <c r="E535" s="9"/>
    </row>
    <row r="536" spans="2:5" x14ac:dyDescent="0.3">
      <c r="B536" s="9" t="s">
        <v>38</v>
      </c>
      <c r="C536" s="9"/>
      <c r="D536" s="9"/>
      <c r="E536" s="9"/>
    </row>
    <row r="542" spans="2:5" x14ac:dyDescent="0.3">
      <c r="B542" t="s">
        <v>8</v>
      </c>
    </row>
    <row r="544" spans="2:5" x14ac:dyDescent="0.3">
      <c r="B544" t="s">
        <v>9</v>
      </c>
      <c r="C544" t="s">
        <v>10</v>
      </c>
    </row>
    <row r="546" spans="2:5" ht="15.6" x14ac:dyDescent="0.3">
      <c r="C546" s="4" t="s">
        <v>4</v>
      </c>
      <c r="D546" s="4"/>
    </row>
    <row r="547" spans="2:5" ht="15.6" x14ac:dyDescent="0.3">
      <c r="C547" s="4" t="s">
        <v>5</v>
      </c>
      <c r="D547" s="4"/>
    </row>
    <row r="548" spans="2:5" x14ac:dyDescent="0.3">
      <c r="B548" s="5" t="s">
        <v>24</v>
      </c>
      <c r="C548" s="5"/>
      <c r="D548" s="5"/>
      <c r="E548" s="5"/>
    </row>
    <row r="549" spans="2:5" x14ac:dyDescent="0.3">
      <c r="B549" s="5"/>
      <c r="C549" s="5" t="s">
        <v>59</v>
      </c>
      <c r="D549" s="5"/>
      <c r="E549" s="5"/>
    </row>
    <row r="550" spans="2:5" x14ac:dyDescent="0.3">
      <c r="B550" s="19" t="s">
        <v>51</v>
      </c>
      <c r="C550" s="31" t="s">
        <v>166</v>
      </c>
      <c r="D550" s="31"/>
    </row>
    <row r="553" spans="2:5" ht="28.8" x14ac:dyDescent="0.3">
      <c r="B553" s="1" t="s">
        <v>0</v>
      </c>
      <c r="C553" s="2" t="s">
        <v>1</v>
      </c>
      <c r="D553" s="2" t="s">
        <v>2</v>
      </c>
      <c r="E553" s="2" t="s">
        <v>3</v>
      </c>
    </row>
    <row r="554" spans="2:5" x14ac:dyDescent="0.3">
      <c r="B554" s="3" t="s">
        <v>25</v>
      </c>
      <c r="C554" s="1">
        <v>35332.74</v>
      </c>
      <c r="D554" s="1">
        <v>31120.129999999997</v>
      </c>
      <c r="E554" s="1">
        <f>C554</f>
        <v>35332.74</v>
      </c>
    </row>
    <row r="555" spans="2:5" x14ac:dyDescent="0.3">
      <c r="B555" s="28" t="s">
        <v>7</v>
      </c>
      <c r="C555" s="29"/>
      <c r="D555" s="30"/>
      <c r="E555" s="1">
        <f>C554-E554</f>
        <v>0</v>
      </c>
    </row>
    <row r="557" spans="2:5" x14ac:dyDescent="0.3">
      <c r="B557" s="5" t="s">
        <v>26</v>
      </c>
    </row>
    <row r="559" spans="2:5" x14ac:dyDescent="0.3">
      <c r="B559" s="9" t="s">
        <v>27</v>
      </c>
    </row>
    <row r="560" spans="2:5" x14ac:dyDescent="0.3">
      <c r="B560" s="9" t="s">
        <v>28</v>
      </c>
      <c r="C560" s="9"/>
      <c r="D560" s="9"/>
      <c r="E560" s="9"/>
    </row>
    <row r="561" spans="2:5" x14ac:dyDescent="0.3">
      <c r="B561" s="9" t="s">
        <v>29</v>
      </c>
      <c r="C561" s="9"/>
      <c r="D561" s="9"/>
      <c r="E561" s="9"/>
    </row>
    <row r="562" spans="2:5" x14ac:dyDescent="0.3">
      <c r="B562" s="9" t="s">
        <v>30</v>
      </c>
      <c r="C562" s="9"/>
      <c r="D562" s="9"/>
      <c r="E562" s="9"/>
    </row>
    <row r="563" spans="2:5" x14ac:dyDescent="0.3">
      <c r="B563" s="9" t="s">
        <v>31</v>
      </c>
      <c r="C563" s="9"/>
      <c r="D563" s="9"/>
      <c r="E563" s="9"/>
    </row>
    <row r="564" spans="2:5" x14ac:dyDescent="0.3">
      <c r="B564" s="9" t="s">
        <v>32</v>
      </c>
      <c r="C564" s="9"/>
      <c r="D564" s="9"/>
      <c r="E564" s="9"/>
    </row>
    <row r="565" spans="2:5" x14ac:dyDescent="0.3">
      <c r="B565" s="9" t="s">
        <v>33</v>
      </c>
      <c r="C565" s="9"/>
      <c r="D565" s="9"/>
      <c r="E565" s="9"/>
    </row>
    <row r="566" spans="2:5" x14ac:dyDescent="0.3">
      <c r="B566" s="9" t="s">
        <v>34</v>
      </c>
      <c r="C566" s="9"/>
      <c r="D566" s="9"/>
      <c r="E566" s="9"/>
    </row>
    <row r="567" spans="2:5" x14ac:dyDescent="0.3">
      <c r="B567" s="9" t="s">
        <v>35</v>
      </c>
      <c r="C567" s="9"/>
      <c r="D567" s="9"/>
      <c r="E567" s="9"/>
    </row>
    <row r="568" spans="2:5" x14ac:dyDescent="0.3">
      <c r="B568" s="9" t="s">
        <v>36</v>
      </c>
      <c r="C568" s="9"/>
      <c r="D568" s="9"/>
      <c r="E568" s="9"/>
    </row>
    <row r="569" spans="2:5" x14ac:dyDescent="0.3">
      <c r="B569" s="9" t="s">
        <v>39</v>
      </c>
      <c r="C569" s="9"/>
      <c r="D569" s="9"/>
      <c r="E569" s="9"/>
    </row>
    <row r="570" spans="2:5" x14ac:dyDescent="0.3">
      <c r="B570" s="9" t="s">
        <v>38</v>
      </c>
      <c r="C570" s="9"/>
      <c r="D570" s="9"/>
      <c r="E570" s="9"/>
    </row>
    <row r="576" spans="2:5" x14ac:dyDescent="0.3">
      <c r="B576" t="s">
        <v>8</v>
      </c>
    </row>
    <row r="578" spans="2:5" x14ac:dyDescent="0.3">
      <c r="B578" t="s">
        <v>9</v>
      </c>
      <c r="C578" t="s">
        <v>10</v>
      </c>
    </row>
    <row r="580" spans="2:5" ht="15.6" x14ac:dyDescent="0.3">
      <c r="C580" s="4" t="s">
        <v>4</v>
      </c>
      <c r="D580" s="4"/>
    </row>
    <row r="581" spans="2:5" ht="15.6" x14ac:dyDescent="0.3">
      <c r="C581" s="4" t="s">
        <v>5</v>
      </c>
      <c r="D581" s="4"/>
    </row>
    <row r="582" spans="2:5" x14ac:dyDescent="0.3">
      <c r="B582" s="5" t="s">
        <v>24</v>
      </c>
      <c r="C582" s="5"/>
      <c r="D582" s="5"/>
      <c r="E582" s="5"/>
    </row>
    <row r="583" spans="2:5" x14ac:dyDescent="0.3">
      <c r="B583" s="5"/>
      <c r="C583" s="5" t="s">
        <v>59</v>
      </c>
      <c r="D583" s="5"/>
      <c r="E583" s="5"/>
    </row>
    <row r="584" spans="2:5" x14ac:dyDescent="0.3">
      <c r="B584" s="19" t="s">
        <v>51</v>
      </c>
      <c r="C584" s="31" t="s">
        <v>167</v>
      </c>
      <c r="D584" s="31"/>
    </row>
    <row r="587" spans="2:5" ht="28.8" x14ac:dyDescent="0.3">
      <c r="B587" s="1" t="s">
        <v>0</v>
      </c>
      <c r="C587" s="2" t="s">
        <v>1</v>
      </c>
      <c r="D587" s="2" t="s">
        <v>2</v>
      </c>
      <c r="E587" s="2" t="s">
        <v>3</v>
      </c>
    </row>
    <row r="588" spans="2:5" x14ac:dyDescent="0.3">
      <c r="B588" s="3" t="s">
        <v>25</v>
      </c>
      <c r="C588" s="1">
        <v>39780.980000000003</v>
      </c>
      <c r="D588" s="1">
        <v>36716.36</v>
      </c>
      <c r="E588" s="1">
        <f>C588</f>
        <v>39780.980000000003</v>
      </c>
    </row>
    <row r="589" spans="2:5" x14ac:dyDescent="0.3">
      <c r="B589" s="28" t="s">
        <v>7</v>
      </c>
      <c r="C589" s="29"/>
      <c r="D589" s="30"/>
      <c r="E589" s="1">
        <f>C588-E588</f>
        <v>0</v>
      </c>
    </row>
    <row r="591" spans="2:5" x14ac:dyDescent="0.3">
      <c r="B591" s="5" t="s">
        <v>26</v>
      </c>
    </row>
    <row r="593" spans="2:5" x14ac:dyDescent="0.3">
      <c r="B593" s="9" t="s">
        <v>27</v>
      </c>
    </row>
    <row r="594" spans="2:5" x14ac:dyDescent="0.3">
      <c r="B594" s="9" t="s">
        <v>28</v>
      </c>
      <c r="C594" s="9"/>
      <c r="D594" s="9"/>
      <c r="E594" s="9"/>
    </row>
    <row r="595" spans="2:5" x14ac:dyDescent="0.3">
      <c r="B595" s="9" t="s">
        <v>29</v>
      </c>
      <c r="C595" s="9"/>
      <c r="D595" s="9"/>
      <c r="E595" s="9"/>
    </row>
    <row r="596" spans="2:5" x14ac:dyDescent="0.3">
      <c r="B596" s="9" t="s">
        <v>30</v>
      </c>
      <c r="C596" s="9"/>
      <c r="D596" s="9"/>
      <c r="E596" s="9"/>
    </row>
    <row r="597" spans="2:5" x14ac:dyDescent="0.3">
      <c r="B597" s="9" t="s">
        <v>31</v>
      </c>
      <c r="C597" s="9"/>
      <c r="D597" s="9"/>
      <c r="E597" s="9"/>
    </row>
    <row r="598" spans="2:5" x14ac:dyDescent="0.3">
      <c r="B598" s="9" t="s">
        <v>32</v>
      </c>
      <c r="C598" s="9"/>
      <c r="D598" s="9"/>
      <c r="E598" s="9"/>
    </row>
    <row r="599" spans="2:5" x14ac:dyDescent="0.3">
      <c r="B599" s="9" t="s">
        <v>33</v>
      </c>
      <c r="C599" s="9"/>
      <c r="D599" s="9"/>
      <c r="E599" s="9"/>
    </row>
    <row r="600" spans="2:5" x14ac:dyDescent="0.3">
      <c r="B600" s="9" t="s">
        <v>34</v>
      </c>
      <c r="C600" s="9"/>
      <c r="D600" s="9"/>
      <c r="E600" s="9"/>
    </row>
    <row r="601" spans="2:5" x14ac:dyDescent="0.3">
      <c r="B601" s="9" t="s">
        <v>35</v>
      </c>
      <c r="C601" s="9"/>
      <c r="D601" s="9"/>
      <c r="E601" s="9"/>
    </row>
    <row r="602" spans="2:5" x14ac:dyDescent="0.3">
      <c r="B602" s="9" t="s">
        <v>36</v>
      </c>
      <c r="C602" s="9"/>
      <c r="D602" s="9"/>
      <c r="E602" s="9"/>
    </row>
    <row r="603" spans="2:5" x14ac:dyDescent="0.3">
      <c r="B603" s="9" t="s">
        <v>39</v>
      </c>
      <c r="C603" s="9"/>
      <c r="D603" s="9"/>
      <c r="E603" s="9"/>
    </row>
    <row r="604" spans="2:5" x14ac:dyDescent="0.3">
      <c r="B604" s="9" t="s">
        <v>38</v>
      </c>
      <c r="C604" s="9"/>
      <c r="D604" s="9"/>
      <c r="E604" s="9"/>
    </row>
    <row r="610" spans="2:5" x14ac:dyDescent="0.3">
      <c r="B610" t="s">
        <v>8</v>
      </c>
    </row>
    <row r="612" spans="2:5" x14ac:dyDescent="0.3">
      <c r="B612" t="s">
        <v>9</v>
      </c>
      <c r="C612" t="s">
        <v>10</v>
      </c>
    </row>
    <row r="614" spans="2:5" ht="15.6" x14ac:dyDescent="0.3">
      <c r="C614" s="4" t="s">
        <v>4</v>
      </c>
      <c r="D614" s="4"/>
    </row>
    <row r="615" spans="2:5" ht="15.6" x14ac:dyDescent="0.3">
      <c r="C615" s="4" t="s">
        <v>5</v>
      </c>
      <c r="D615" s="4"/>
    </row>
    <row r="616" spans="2:5" x14ac:dyDescent="0.3">
      <c r="B616" s="5" t="s">
        <v>24</v>
      </c>
      <c r="C616" s="5"/>
      <c r="D616" s="5"/>
      <c r="E616" s="5"/>
    </row>
    <row r="617" spans="2:5" x14ac:dyDescent="0.3">
      <c r="B617" s="5"/>
      <c r="C617" s="5" t="s">
        <v>59</v>
      </c>
      <c r="D617" s="5"/>
      <c r="E617" s="5"/>
    </row>
    <row r="618" spans="2:5" x14ac:dyDescent="0.3">
      <c r="B618" s="19" t="s">
        <v>51</v>
      </c>
      <c r="C618" s="31" t="s">
        <v>168</v>
      </c>
      <c r="D618" s="31"/>
    </row>
    <row r="621" spans="2:5" ht="28.8" x14ac:dyDescent="0.3">
      <c r="B621" s="1" t="s">
        <v>0</v>
      </c>
      <c r="C621" s="2" t="s">
        <v>1</v>
      </c>
      <c r="D621" s="2" t="s">
        <v>2</v>
      </c>
      <c r="E621" s="2" t="s">
        <v>3</v>
      </c>
    </row>
    <row r="622" spans="2:5" x14ac:dyDescent="0.3">
      <c r="B622" s="3" t="s">
        <v>25</v>
      </c>
      <c r="C622" s="1">
        <v>35293.799999999996</v>
      </c>
      <c r="D622" s="1">
        <v>33060.99</v>
      </c>
      <c r="E622" s="1">
        <f>C622</f>
        <v>35293.799999999996</v>
      </c>
    </row>
    <row r="623" spans="2:5" x14ac:dyDescent="0.3">
      <c r="B623" s="28" t="s">
        <v>7</v>
      </c>
      <c r="C623" s="29"/>
      <c r="D623" s="30"/>
      <c r="E623" s="1">
        <f>C622-E622</f>
        <v>0</v>
      </c>
    </row>
    <row r="625" spans="2:5" x14ac:dyDescent="0.3">
      <c r="B625" s="5" t="s">
        <v>26</v>
      </c>
    </row>
    <row r="627" spans="2:5" x14ac:dyDescent="0.3">
      <c r="B627" s="9" t="s">
        <v>27</v>
      </c>
    </row>
    <row r="628" spans="2:5" x14ac:dyDescent="0.3">
      <c r="B628" s="9" t="s">
        <v>28</v>
      </c>
      <c r="C628" s="9"/>
      <c r="D628" s="9"/>
      <c r="E628" s="9"/>
    </row>
    <row r="629" spans="2:5" x14ac:dyDescent="0.3">
      <c r="B629" s="9" t="s">
        <v>29</v>
      </c>
      <c r="C629" s="9"/>
      <c r="D629" s="9"/>
      <c r="E629" s="9"/>
    </row>
    <row r="630" spans="2:5" x14ac:dyDescent="0.3">
      <c r="B630" s="9" t="s">
        <v>30</v>
      </c>
      <c r="C630" s="9"/>
      <c r="D630" s="9"/>
      <c r="E630" s="9"/>
    </row>
    <row r="631" spans="2:5" x14ac:dyDescent="0.3">
      <c r="B631" s="9" t="s">
        <v>31</v>
      </c>
      <c r="C631" s="9"/>
      <c r="D631" s="9"/>
      <c r="E631" s="9"/>
    </row>
    <row r="632" spans="2:5" x14ac:dyDescent="0.3">
      <c r="B632" s="9" t="s">
        <v>32</v>
      </c>
      <c r="C632" s="9"/>
      <c r="D632" s="9"/>
      <c r="E632" s="9"/>
    </row>
    <row r="633" spans="2:5" x14ac:dyDescent="0.3">
      <c r="B633" s="9" t="s">
        <v>33</v>
      </c>
      <c r="C633" s="9"/>
      <c r="D633" s="9"/>
      <c r="E633" s="9"/>
    </row>
    <row r="634" spans="2:5" x14ac:dyDescent="0.3">
      <c r="B634" s="9" t="s">
        <v>34</v>
      </c>
      <c r="C634" s="9"/>
      <c r="D634" s="9"/>
      <c r="E634" s="9"/>
    </row>
    <row r="635" spans="2:5" x14ac:dyDescent="0.3">
      <c r="B635" s="9" t="s">
        <v>35</v>
      </c>
      <c r="C635" s="9"/>
      <c r="D635" s="9"/>
      <c r="E635" s="9"/>
    </row>
    <row r="636" spans="2:5" x14ac:dyDescent="0.3">
      <c r="B636" s="9" t="s">
        <v>36</v>
      </c>
      <c r="C636" s="9"/>
      <c r="D636" s="9"/>
      <c r="E636" s="9"/>
    </row>
    <row r="637" spans="2:5" x14ac:dyDescent="0.3">
      <c r="B637" s="9" t="s">
        <v>39</v>
      </c>
      <c r="C637" s="9"/>
      <c r="D637" s="9"/>
      <c r="E637" s="9"/>
    </row>
    <row r="638" spans="2:5" x14ac:dyDescent="0.3">
      <c r="B638" s="9" t="s">
        <v>38</v>
      </c>
      <c r="C638" s="9"/>
      <c r="D638" s="9"/>
      <c r="E638" s="9"/>
    </row>
    <row r="644" spans="2:5" x14ac:dyDescent="0.3">
      <c r="B644" t="s">
        <v>8</v>
      </c>
    </row>
    <row r="646" spans="2:5" x14ac:dyDescent="0.3">
      <c r="B646" t="s">
        <v>9</v>
      </c>
      <c r="C646" t="s">
        <v>10</v>
      </c>
    </row>
    <row r="648" spans="2:5" ht="15.6" x14ac:dyDescent="0.3">
      <c r="C648" s="4" t="s">
        <v>4</v>
      </c>
      <c r="D648" s="4"/>
    </row>
    <row r="649" spans="2:5" ht="15.6" x14ac:dyDescent="0.3">
      <c r="C649" s="4" t="s">
        <v>5</v>
      </c>
      <c r="D649" s="4"/>
    </row>
    <row r="650" spans="2:5" x14ac:dyDescent="0.3">
      <c r="B650" s="5" t="s">
        <v>24</v>
      </c>
      <c r="C650" s="5"/>
      <c r="D650" s="5"/>
      <c r="E650" s="5"/>
    </row>
    <row r="651" spans="2:5" x14ac:dyDescent="0.3">
      <c r="B651" s="5"/>
      <c r="C651" s="5" t="s">
        <v>59</v>
      </c>
      <c r="D651" s="5"/>
      <c r="E651" s="5"/>
    </row>
    <row r="652" spans="2:5" x14ac:dyDescent="0.3">
      <c r="B652" s="19" t="s">
        <v>51</v>
      </c>
      <c r="C652" s="31" t="s">
        <v>169</v>
      </c>
      <c r="D652" s="31"/>
    </row>
    <row r="655" spans="2:5" ht="28.8" x14ac:dyDescent="0.3">
      <c r="B655" s="1" t="s">
        <v>0</v>
      </c>
      <c r="C655" s="2" t="s">
        <v>1</v>
      </c>
      <c r="D655" s="2" t="s">
        <v>2</v>
      </c>
      <c r="E655" s="2" t="s">
        <v>3</v>
      </c>
    </row>
    <row r="656" spans="2:5" x14ac:dyDescent="0.3">
      <c r="B656" s="3" t="s">
        <v>25</v>
      </c>
      <c r="C656" s="1">
        <v>35781.480000000003</v>
      </c>
      <c r="D656" s="1">
        <v>32146.359999999997</v>
      </c>
      <c r="E656" s="1">
        <f>C656</f>
        <v>35781.480000000003</v>
      </c>
    </row>
    <row r="657" spans="2:5" x14ac:dyDescent="0.3">
      <c r="B657" s="28" t="s">
        <v>7</v>
      </c>
      <c r="C657" s="29"/>
      <c r="D657" s="30"/>
      <c r="E657" s="1">
        <f>C656-E656</f>
        <v>0</v>
      </c>
    </row>
    <row r="659" spans="2:5" x14ac:dyDescent="0.3">
      <c r="B659" s="5" t="s">
        <v>26</v>
      </c>
    </row>
    <row r="661" spans="2:5" x14ac:dyDescent="0.3">
      <c r="B661" s="9" t="s">
        <v>27</v>
      </c>
    </row>
    <row r="662" spans="2:5" x14ac:dyDescent="0.3">
      <c r="B662" s="9" t="s">
        <v>28</v>
      </c>
      <c r="C662" s="9"/>
      <c r="D662" s="9"/>
      <c r="E662" s="9"/>
    </row>
    <row r="663" spans="2:5" x14ac:dyDescent="0.3">
      <c r="B663" s="9" t="s">
        <v>29</v>
      </c>
      <c r="C663" s="9"/>
      <c r="D663" s="9"/>
      <c r="E663" s="9"/>
    </row>
    <row r="664" spans="2:5" x14ac:dyDescent="0.3">
      <c r="B664" s="9" t="s">
        <v>30</v>
      </c>
      <c r="C664" s="9"/>
      <c r="D664" s="9"/>
      <c r="E664" s="9"/>
    </row>
    <row r="665" spans="2:5" x14ac:dyDescent="0.3">
      <c r="B665" s="9" t="s">
        <v>31</v>
      </c>
      <c r="C665" s="9"/>
      <c r="D665" s="9"/>
      <c r="E665" s="9"/>
    </row>
    <row r="666" spans="2:5" x14ac:dyDescent="0.3">
      <c r="B666" s="9" t="s">
        <v>32</v>
      </c>
      <c r="C666" s="9"/>
      <c r="D666" s="9"/>
      <c r="E666" s="9"/>
    </row>
    <row r="667" spans="2:5" x14ac:dyDescent="0.3">
      <c r="B667" s="9" t="s">
        <v>33</v>
      </c>
      <c r="C667" s="9"/>
      <c r="D667" s="9"/>
      <c r="E667" s="9"/>
    </row>
    <row r="668" spans="2:5" x14ac:dyDescent="0.3">
      <c r="B668" s="9" t="s">
        <v>34</v>
      </c>
      <c r="C668" s="9"/>
      <c r="D668" s="9"/>
      <c r="E668" s="9"/>
    </row>
    <row r="669" spans="2:5" x14ac:dyDescent="0.3">
      <c r="B669" s="9" t="s">
        <v>35</v>
      </c>
      <c r="C669" s="9"/>
      <c r="D669" s="9"/>
      <c r="E669" s="9"/>
    </row>
    <row r="670" spans="2:5" x14ac:dyDescent="0.3">
      <c r="B670" s="9" t="s">
        <v>36</v>
      </c>
      <c r="C670" s="9"/>
      <c r="D670" s="9"/>
      <c r="E670" s="9"/>
    </row>
    <row r="671" spans="2:5" x14ac:dyDescent="0.3">
      <c r="B671" s="9" t="s">
        <v>39</v>
      </c>
      <c r="C671" s="9"/>
      <c r="D671" s="9"/>
      <c r="E671" s="9"/>
    </row>
    <row r="672" spans="2:5" x14ac:dyDescent="0.3">
      <c r="B672" s="9" t="s">
        <v>38</v>
      </c>
      <c r="C672" s="9"/>
      <c r="D672" s="9"/>
      <c r="E672" s="9"/>
    </row>
    <row r="678" spans="2:5" x14ac:dyDescent="0.3">
      <c r="B678" t="s">
        <v>8</v>
      </c>
    </row>
    <row r="680" spans="2:5" x14ac:dyDescent="0.3">
      <c r="B680" t="s">
        <v>9</v>
      </c>
      <c r="C680" t="s">
        <v>10</v>
      </c>
    </row>
    <row r="682" spans="2:5" ht="15.6" x14ac:dyDescent="0.3">
      <c r="C682" s="4" t="s">
        <v>4</v>
      </c>
      <c r="D682" s="4"/>
    </row>
    <row r="683" spans="2:5" ht="15.6" x14ac:dyDescent="0.3">
      <c r="C683" s="4" t="s">
        <v>5</v>
      </c>
      <c r="D683" s="4"/>
    </row>
    <row r="684" spans="2:5" x14ac:dyDescent="0.3">
      <c r="B684" s="5" t="s">
        <v>24</v>
      </c>
      <c r="C684" s="5"/>
      <c r="D684" s="5"/>
      <c r="E684" s="5"/>
    </row>
    <row r="685" spans="2:5" x14ac:dyDescent="0.3">
      <c r="B685" s="5"/>
      <c r="C685" s="5" t="s">
        <v>59</v>
      </c>
      <c r="D685" s="5"/>
      <c r="E685" s="5"/>
    </row>
    <row r="686" spans="2:5" x14ac:dyDescent="0.3">
      <c r="B686" s="19" t="s">
        <v>51</v>
      </c>
      <c r="C686" s="31" t="s">
        <v>170</v>
      </c>
      <c r="D686" s="31"/>
    </row>
    <row r="689" spans="2:5" ht="28.8" x14ac:dyDescent="0.3">
      <c r="B689" s="1" t="s">
        <v>0</v>
      </c>
      <c r="C689" s="2" t="s">
        <v>1</v>
      </c>
      <c r="D689" s="2" t="s">
        <v>2</v>
      </c>
      <c r="E689" s="2" t="s">
        <v>3</v>
      </c>
    </row>
    <row r="690" spans="2:5" x14ac:dyDescent="0.3">
      <c r="B690" s="3" t="s">
        <v>25</v>
      </c>
      <c r="C690" s="1">
        <v>35537.82</v>
      </c>
      <c r="D690" s="1">
        <v>29633.4</v>
      </c>
      <c r="E690" s="1">
        <f>C690</f>
        <v>35537.82</v>
      </c>
    </row>
    <row r="691" spans="2:5" x14ac:dyDescent="0.3">
      <c r="B691" s="28" t="s">
        <v>7</v>
      </c>
      <c r="C691" s="29"/>
      <c r="D691" s="30"/>
      <c r="E691" s="1">
        <f>C690-E690</f>
        <v>0</v>
      </c>
    </row>
    <row r="693" spans="2:5" x14ac:dyDescent="0.3">
      <c r="B693" s="5" t="s">
        <v>26</v>
      </c>
    </row>
    <row r="695" spans="2:5" x14ac:dyDescent="0.3">
      <c r="B695" s="9" t="s">
        <v>27</v>
      </c>
    </row>
    <row r="696" spans="2:5" x14ac:dyDescent="0.3">
      <c r="B696" s="9" t="s">
        <v>28</v>
      </c>
      <c r="C696" s="9"/>
      <c r="D696" s="9"/>
      <c r="E696" s="9"/>
    </row>
    <row r="697" spans="2:5" x14ac:dyDescent="0.3">
      <c r="B697" s="9" t="s">
        <v>29</v>
      </c>
      <c r="C697" s="9"/>
      <c r="D697" s="9"/>
      <c r="E697" s="9"/>
    </row>
    <row r="698" spans="2:5" x14ac:dyDescent="0.3">
      <c r="B698" s="9" t="s">
        <v>30</v>
      </c>
      <c r="C698" s="9"/>
      <c r="D698" s="9"/>
      <c r="E698" s="9"/>
    </row>
    <row r="699" spans="2:5" x14ac:dyDescent="0.3">
      <c r="B699" s="9" t="s">
        <v>31</v>
      </c>
      <c r="C699" s="9"/>
      <c r="D699" s="9"/>
      <c r="E699" s="9"/>
    </row>
    <row r="700" spans="2:5" x14ac:dyDescent="0.3">
      <c r="B700" s="9" t="s">
        <v>32</v>
      </c>
      <c r="C700" s="9"/>
      <c r="D700" s="9"/>
      <c r="E700" s="9"/>
    </row>
    <row r="701" spans="2:5" x14ac:dyDescent="0.3">
      <c r="B701" s="9" t="s">
        <v>33</v>
      </c>
      <c r="C701" s="9"/>
      <c r="D701" s="9"/>
      <c r="E701" s="9"/>
    </row>
    <row r="702" spans="2:5" x14ac:dyDescent="0.3">
      <c r="B702" s="9" t="s">
        <v>34</v>
      </c>
      <c r="C702" s="9"/>
      <c r="D702" s="9"/>
      <c r="E702" s="9"/>
    </row>
    <row r="703" spans="2:5" x14ac:dyDescent="0.3">
      <c r="B703" s="9" t="s">
        <v>35</v>
      </c>
      <c r="C703" s="9"/>
      <c r="D703" s="9"/>
      <c r="E703" s="9"/>
    </row>
    <row r="704" spans="2:5" x14ac:dyDescent="0.3">
      <c r="B704" s="9" t="s">
        <v>36</v>
      </c>
      <c r="C704" s="9"/>
      <c r="D704" s="9"/>
      <c r="E704" s="9"/>
    </row>
    <row r="705" spans="2:5" x14ac:dyDescent="0.3">
      <c r="B705" s="9" t="s">
        <v>39</v>
      </c>
      <c r="C705" s="9"/>
      <c r="D705" s="9"/>
      <c r="E705" s="9"/>
    </row>
    <row r="706" spans="2:5" x14ac:dyDescent="0.3">
      <c r="B706" s="9" t="s">
        <v>38</v>
      </c>
      <c r="C706" s="9"/>
      <c r="D706" s="9"/>
      <c r="E706" s="9"/>
    </row>
    <row r="712" spans="2:5" x14ac:dyDescent="0.3">
      <c r="B712" t="s">
        <v>8</v>
      </c>
    </row>
    <row r="714" spans="2:5" x14ac:dyDescent="0.3">
      <c r="B714" t="s">
        <v>9</v>
      </c>
      <c r="C714" t="s">
        <v>10</v>
      </c>
    </row>
    <row r="716" spans="2:5" ht="15.6" x14ac:dyDescent="0.3">
      <c r="C716" s="4" t="s">
        <v>4</v>
      </c>
      <c r="D716" s="4"/>
    </row>
    <row r="717" spans="2:5" ht="15.6" x14ac:dyDescent="0.3">
      <c r="C717" s="4" t="s">
        <v>5</v>
      </c>
      <c r="D717" s="4"/>
    </row>
    <row r="718" spans="2:5" x14ac:dyDescent="0.3">
      <c r="B718" s="5" t="s">
        <v>24</v>
      </c>
      <c r="C718" s="5"/>
      <c r="D718" s="5"/>
      <c r="E718" s="5"/>
    </row>
    <row r="719" spans="2:5" x14ac:dyDescent="0.3">
      <c r="B719" s="5"/>
      <c r="C719" s="5" t="s">
        <v>59</v>
      </c>
      <c r="D719" s="5"/>
      <c r="E719" s="5"/>
    </row>
    <row r="720" spans="2:5" x14ac:dyDescent="0.3">
      <c r="B720" s="19" t="s">
        <v>51</v>
      </c>
      <c r="C720" s="31" t="s">
        <v>171</v>
      </c>
      <c r="D720" s="31"/>
    </row>
    <row r="723" spans="2:5" ht="28.8" x14ac:dyDescent="0.3">
      <c r="B723" s="1" t="s">
        <v>0</v>
      </c>
      <c r="C723" s="2" t="s">
        <v>1</v>
      </c>
      <c r="D723" s="2" t="s">
        <v>2</v>
      </c>
      <c r="E723" s="2" t="s">
        <v>3</v>
      </c>
    </row>
    <row r="724" spans="2:5" x14ac:dyDescent="0.3">
      <c r="B724" s="3" t="s">
        <v>25</v>
      </c>
      <c r="C724" s="1">
        <v>35396.28</v>
      </c>
      <c r="D724" s="1">
        <v>29886.329999999998</v>
      </c>
      <c r="E724" s="1">
        <f>C724</f>
        <v>35396.28</v>
      </c>
    </row>
    <row r="725" spans="2:5" x14ac:dyDescent="0.3">
      <c r="B725" s="28" t="s">
        <v>7</v>
      </c>
      <c r="C725" s="29"/>
      <c r="D725" s="30"/>
      <c r="E725" s="1">
        <f>C724-E724</f>
        <v>0</v>
      </c>
    </row>
    <row r="727" spans="2:5" x14ac:dyDescent="0.3">
      <c r="B727" s="5" t="s">
        <v>26</v>
      </c>
    </row>
    <row r="729" spans="2:5" x14ac:dyDescent="0.3">
      <c r="B729" s="9" t="s">
        <v>27</v>
      </c>
    </row>
    <row r="730" spans="2:5" x14ac:dyDescent="0.3">
      <c r="B730" s="9" t="s">
        <v>28</v>
      </c>
      <c r="C730" s="9"/>
      <c r="D730" s="9"/>
      <c r="E730" s="9"/>
    </row>
    <row r="731" spans="2:5" x14ac:dyDescent="0.3">
      <c r="B731" s="9" t="s">
        <v>29</v>
      </c>
      <c r="C731" s="9"/>
      <c r="D731" s="9"/>
      <c r="E731" s="9"/>
    </row>
    <row r="732" spans="2:5" x14ac:dyDescent="0.3">
      <c r="B732" s="9" t="s">
        <v>30</v>
      </c>
      <c r="C732" s="9"/>
      <c r="D732" s="9"/>
      <c r="E732" s="9"/>
    </row>
    <row r="733" spans="2:5" x14ac:dyDescent="0.3">
      <c r="B733" s="9" t="s">
        <v>31</v>
      </c>
      <c r="C733" s="9"/>
      <c r="D733" s="9"/>
      <c r="E733" s="9"/>
    </row>
    <row r="734" spans="2:5" x14ac:dyDescent="0.3">
      <c r="B734" s="9" t="s">
        <v>32</v>
      </c>
      <c r="C734" s="9"/>
      <c r="D734" s="9"/>
      <c r="E734" s="9"/>
    </row>
    <row r="735" spans="2:5" x14ac:dyDescent="0.3">
      <c r="B735" s="9" t="s">
        <v>33</v>
      </c>
      <c r="C735" s="9"/>
      <c r="D735" s="9"/>
      <c r="E735" s="9"/>
    </row>
    <row r="736" spans="2:5" x14ac:dyDescent="0.3">
      <c r="B736" s="9" t="s">
        <v>34</v>
      </c>
      <c r="C736" s="9"/>
      <c r="D736" s="9"/>
      <c r="E736" s="9"/>
    </row>
    <row r="737" spans="2:5" x14ac:dyDescent="0.3">
      <c r="B737" s="9" t="s">
        <v>35</v>
      </c>
      <c r="C737" s="9"/>
      <c r="D737" s="9"/>
      <c r="E737" s="9"/>
    </row>
    <row r="738" spans="2:5" x14ac:dyDescent="0.3">
      <c r="B738" s="9" t="s">
        <v>36</v>
      </c>
      <c r="C738" s="9"/>
      <c r="D738" s="9"/>
      <c r="E738" s="9"/>
    </row>
    <row r="739" spans="2:5" x14ac:dyDescent="0.3">
      <c r="B739" s="9" t="s">
        <v>39</v>
      </c>
      <c r="C739" s="9"/>
      <c r="D739" s="9"/>
      <c r="E739" s="9"/>
    </row>
    <row r="740" spans="2:5" x14ac:dyDescent="0.3">
      <c r="B740" s="9" t="s">
        <v>38</v>
      </c>
      <c r="C740" s="9"/>
      <c r="D740" s="9"/>
      <c r="E740" s="9"/>
    </row>
    <row r="746" spans="2:5" x14ac:dyDescent="0.3">
      <c r="B746" t="s">
        <v>8</v>
      </c>
    </row>
    <row r="748" spans="2:5" x14ac:dyDescent="0.3">
      <c r="B748" t="s">
        <v>9</v>
      </c>
      <c r="C748" t="s">
        <v>10</v>
      </c>
    </row>
    <row r="750" spans="2:5" ht="15.6" x14ac:dyDescent="0.3">
      <c r="C750" s="4" t="s">
        <v>4</v>
      </c>
      <c r="D750" s="4"/>
    </row>
    <row r="751" spans="2:5" ht="15.6" x14ac:dyDescent="0.3">
      <c r="C751" s="4" t="s">
        <v>5</v>
      </c>
      <c r="D751" s="4"/>
    </row>
    <row r="752" spans="2:5" x14ac:dyDescent="0.3">
      <c r="B752" s="5" t="s">
        <v>24</v>
      </c>
      <c r="C752" s="5"/>
      <c r="D752" s="5"/>
      <c r="E752" s="5"/>
    </row>
    <row r="753" spans="2:5" x14ac:dyDescent="0.3">
      <c r="B753" s="5"/>
      <c r="C753" s="5" t="s">
        <v>59</v>
      </c>
      <c r="D753" s="5"/>
      <c r="E753" s="5"/>
    </row>
    <row r="754" spans="2:5" x14ac:dyDescent="0.3">
      <c r="B754" s="19" t="s">
        <v>51</v>
      </c>
      <c r="C754" s="31" t="s">
        <v>172</v>
      </c>
      <c r="D754" s="31"/>
    </row>
    <row r="757" spans="2:5" ht="28.8" x14ac:dyDescent="0.3">
      <c r="B757" s="1" t="s">
        <v>0</v>
      </c>
      <c r="C757" s="2" t="s">
        <v>1</v>
      </c>
      <c r="D757" s="2" t="s">
        <v>2</v>
      </c>
      <c r="E757" s="2" t="s">
        <v>3</v>
      </c>
    </row>
    <row r="758" spans="2:5" x14ac:dyDescent="0.3">
      <c r="B758" s="3" t="s">
        <v>25</v>
      </c>
      <c r="C758" s="1">
        <v>35203.980000000003</v>
      </c>
      <c r="D758" s="1">
        <v>32189.49</v>
      </c>
      <c r="E758" s="1">
        <f>C758</f>
        <v>35203.980000000003</v>
      </c>
    </row>
    <row r="759" spans="2:5" x14ac:dyDescent="0.3">
      <c r="B759" s="28" t="s">
        <v>7</v>
      </c>
      <c r="C759" s="29"/>
      <c r="D759" s="30"/>
      <c r="E759" s="1">
        <f>C758-E758</f>
        <v>0</v>
      </c>
    </row>
    <row r="761" spans="2:5" x14ac:dyDescent="0.3">
      <c r="B761" s="5" t="s">
        <v>26</v>
      </c>
    </row>
    <row r="763" spans="2:5" x14ac:dyDescent="0.3">
      <c r="B763" s="9" t="s">
        <v>27</v>
      </c>
    </row>
    <row r="764" spans="2:5" x14ac:dyDescent="0.3">
      <c r="B764" s="9" t="s">
        <v>28</v>
      </c>
      <c r="C764" s="9"/>
      <c r="D764" s="9"/>
      <c r="E764" s="9"/>
    </row>
    <row r="765" spans="2:5" x14ac:dyDescent="0.3">
      <c r="B765" s="9" t="s">
        <v>29</v>
      </c>
      <c r="C765" s="9"/>
      <c r="D765" s="9"/>
      <c r="E765" s="9"/>
    </row>
    <row r="766" spans="2:5" x14ac:dyDescent="0.3">
      <c r="B766" s="9" t="s">
        <v>30</v>
      </c>
      <c r="C766" s="9"/>
      <c r="D766" s="9"/>
      <c r="E766" s="9"/>
    </row>
    <row r="767" spans="2:5" x14ac:dyDescent="0.3">
      <c r="B767" s="9" t="s">
        <v>31</v>
      </c>
      <c r="C767" s="9"/>
      <c r="D767" s="9"/>
      <c r="E767" s="9"/>
    </row>
    <row r="768" spans="2:5" x14ac:dyDescent="0.3">
      <c r="B768" s="9" t="s">
        <v>32</v>
      </c>
      <c r="C768" s="9"/>
      <c r="D768" s="9"/>
      <c r="E768" s="9"/>
    </row>
    <row r="769" spans="2:5" x14ac:dyDescent="0.3">
      <c r="B769" s="9" t="s">
        <v>33</v>
      </c>
      <c r="C769" s="9"/>
      <c r="D769" s="9"/>
      <c r="E769" s="9"/>
    </row>
    <row r="770" spans="2:5" x14ac:dyDescent="0.3">
      <c r="B770" s="9" t="s">
        <v>34</v>
      </c>
      <c r="C770" s="9"/>
      <c r="D770" s="9"/>
      <c r="E770" s="9"/>
    </row>
    <row r="771" spans="2:5" x14ac:dyDescent="0.3">
      <c r="B771" s="9" t="s">
        <v>35</v>
      </c>
      <c r="C771" s="9"/>
      <c r="D771" s="9"/>
      <c r="E771" s="9"/>
    </row>
    <row r="772" spans="2:5" x14ac:dyDescent="0.3">
      <c r="B772" s="9" t="s">
        <v>36</v>
      </c>
      <c r="C772" s="9"/>
      <c r="D772" s="9"/>
      <c r="E772" s="9"/>
    </row>
    <row r="773" spans="2:5" x14ac:dyDescent="0.3">
      <c r="B773" s="9" t="s">
        <v>39</v>
      </c>
      <c r="C773" s="9"/>
      <c r="D773" s="9"/>
      <c r="E773" s="9"/>
    </row>
    <row r="774" spans="2:5" x14ac:dyDescent="0.3">
      <c r="B774" s="9" t="s">
        <v>38</v>
      </c>
      <c r="C774" s="9"/>
      <c r="D774" s="9"/>
      <c r="E774" s="9"/>
    </row>
    <row r="780" spans="2:5" x14ac:dyDescent="0.3">
      <c r="B780" t="s">
        <v>8</v>
      </c>
    </row>
    <row r="782" spans="2:5" x14ac:dyDescent="0.3">
      <c r="B782" t="s">
        <v>9</v>
      </c>
      <c r="C782" t="s">
        <v>10</v>
      </c>
    </row>
    <row r="784" spans="2:5" ht="15.6" x14ac:dyDescent="0.3">
      <c r="C784" s="4" t="s">
        <v>4</v>
      </c>
      <c r="D784" s="4"/>
    </row>
    <row r="785" spans="2:5" ht="15.6" x14ac:dyDescent="0.3">
      <c r="C785" s="4" t="s">
        <v>5</v>
      </c>
      <c r="D785" s="4"/>
    </row>
    <row r="786" spans="2:5" x14ac:dyDescent="0.3">
      <c r="B786" s="5" t="s">
        <v>24</v>
      </c>
      <c r="C786" s="5"/>
      <c r="D786" s="5"/>
      <c r="E786" s="5"/>
    </row>
    <row r="787" spans="2:5" x14ac:dyDescent="0.3">
      <c r="B787" s="5"/>
      <c r="C787" s="5" t="s">
        <v>59</v>
      </c>
      <c r="D787" s="5"/>
      <c r="E787" s="5"/>
    </row>
    <row r="788" spans="2:5" x14ac:dyDescent="0.3">
      <c r="B788" s="19" t="s">
        <v>51</v>
      </c>
      <c r="C788" s="31" t="s">
        <v>173</v>
      </c>
      <c r="D788" s="31"/>
    </row>
    <row r="791" spans="2:5" ht="28.8" x14ac:dyDescent="0.3">
      <c r="B791" s="1" t="s">
        <v>0</v>
      </c>
      <c r="C791" s="2" t="s">
        <v>1</v>
      </c>
      <c r="D791" s="2" t="s">
        <v>2</v>
      </c>
      <c r="E791" s="2" t="s">
        <v>3</v>
      </c>
    </row>
    <row r="792" spans="2:5" x14ac:dyDescent="0.3">
      <c r="B792" s="3" t="s">
        <v>25</v>
      </c>
      <c r="C792" s="1">
        <v>35704.740000000005</v>
      </c>
      <c r="D792" s="1">
        <v>31878.59</v>
      </c>
      <c r="E792" s="1">
        <f>C792</f>
        <v>35704.740000000005</v>
      </c>
    </row>
    <row r="793" spans="2:5" x14ac:dyDescent="0.3">
      <c r="B793" s="28" t="s">
        <v>7</v>
      </c>
      <c r="C793" s="29"/>
      <c r="D793" s="30"/>
      <c r="E793" s="1">
        <f>C792-E792</f>
        <v>0</v>
      </c>
    </row>
    <row r="795" spans="2:5" x14ac:dyDescent="0.3">
      <c r="B795" s="5" t="s">
        <v>26</v>
      </c>
    </row>
    <row r="797" spans="2:5" x14ac:dyDescent="0.3">
      <c r="B797" s="9" t="s">
        <v>27</v>
      </c>
    </row>
    <row r="798" spans="2:5" x14ac:dyDescent="0.3">
      <c r="B798" s="9" t="s">
        <v>28</v>
      </c>
      <c r="C798" s="9"/>
      <c r="D798" s="9"/>
      <c r="E798" s="9"/>
    </row>
    <row r="799" spans="2:5" x14ac:dyDescent="0.3">
      <c r="B799" s="9" t="s">
        <v>29</v>
      </c>
      <c r="C799" s="9"/>
      <c r="D799" s="9"/>
      <c r="E799" s="9"/>
    </row>
    <row r="800" spans="2:5" x14ac:dyDescent="0.3">
      <c r="B800" s="9" t="s">
        <v>30</v>
      </c>
      <c r="C800" s="9"/>
      <c r="D800" s="9"/>
      <c r="E800" s="9"/>
    </row>
    <row r="801" spans="2:5" x14ac:dyDescent="0.3">
      <c r="B801" s="9" t="s">
        <v>31</v>
      </c>
      <c r="C801" s="9"/>
      <c r="D801" s="9"/>
      <c r="E801" s="9"/>
    </row>
    <row r="802" spans="2:5" x14ac:dyDescent="0.3">
      <c r="B802" s="9" t="s">
        <v>32</v>
      </c>
      <c r="C802" s="9"/>
      <c r="D802" s="9"/>
      <c r="E802" s="9"/>
    </row>
    <row r="803" spans="2:5" x14ac:dyDescent="0.3">
      <c r="B803" s="9" t="s">
        <v>33</v>
      </c>
      <c r="C803" s="9"/>
      <c r="D803" s="9"/>
      <c r="E803" s="9"/>
    </row>
    <row r="804" spans="2:5" x14ac:dyDescent="0.3">
      <c r="B804" s="9" t="s">
        <v>34</v>
      </c>
      <c r="C804" s="9"/>
      <c r="D804" s="9"/>
      <c r="E804" s="9"/>
    </row>
    <row r="805" spans="2:5" x14ac:dyDescent="0.3">
      <c r="B805" s="9" t="s">
        <v>35</v>
      </c>
      <c r="C805" s="9"/>
      <c r="D805" s="9"/>
      <c r="E805" s="9"/>
    </row>
    <row r="806" spans="2:5" x14ac:dyDescent="0.3">
      <c r="B806" s="9" t="s">
        <v>36</v>
      </c>
      <c r="C806" s="9"/>
      <c r="D806" s="9"/>
      <c r="E806" s="9"/>
    </row>
    <row r="807" spans="2:5" x14ac:dyDescent="0.3">
      <c r="B807" s="9" t="s">
        <v>39</v>
      </c>
      <c r="C807" s="9"/>
      <c r="D807" s="9"/>
      <c r="E807" s="9"/>
    </row>
    <row r="808" spans="2:5" x14ac:dyDescent="0.3">
      <c r="B808" s="9" t="s">
        <v>38</v>
      </c>
      <c r="C808" s="9"/>
      <c r="D808" s="9"/>
      <c r="E808" s="9"/>
    </row>
    <row r="814" spans="2:5" x14ac:dyDescent="0.3">
      <c r="B814" t="s">
        <v>8</v>
      </c>
    </row>
    <row r="816" spans="2:5" x14ac:dyDescent="0.3">
      <c r="B816" t="s">
        <v>9</v>
      </c>
      <c r="C816" t="s">
        <v>10</v>
      </c>
    </row>
    <row r="818" spans="2:5" ht="15.6" x14ac:dyDescent="0.3">
      <c r="C818" s="4" t="s">
        <v>4</v>
      </c>
      <c r="D818" s="4"/>
    </row>
    <row r="819" spans="2:5" ht="15.6" x14ac:dyDescent="0.3">
      <c r="C819" s="4" t="s">
        <v>5</v>
      </c>
      <c r="D819" s="4"/>
    </row>
    <row r="820" spans="2:5" x14ac:dyDescent="0.3">
      <c r="B820" s="5" t="s">
        <v>24</v>
      </c>
      <c r="C820" s="5"/>
      <c r="D820" s="5"/>
      <c r="E820" s="5"/>
    </row>
    <row r="821" spans="2:5" x14ac:dyDescent="0.3">
      <c r="B821" s="5"/>
      <c r="C821" s="5" t="s">
        <v>59</v>
      </c>
      <c r="D821" s="5"/>
      <c r="E821" s="5"/>
    </row>
    <row r="822" spans="2:5" x14ac:dyDescent="0.3">
      <c r="B822" s="19" t="s">
        <v>51</v>
      </c>
      <c r="C822" s="31" t="s">
        <v>174</v>
      </c>
      <c r="D822" s="31"/>
    </row>
    <row r="825" spans="2:5" ht="28.8" x14ac:dyDescent="0.3">
      <c r="B825" s="1" t="s">
        <v>0</v>
      </c>
      <c r="C825" s="2" t="s">
        <v>1</v>
      </c>
      <c r="D825" s="2" t="s">
        <v>2</v>
      </c>
      <c r="E825" s="2" t="s">
        <v>3</v>
      </c>
    </row>
    <row r="826" spans="2:5" x14ac:dyDescent="0.3">
      <c r="B826" s="3" t="s">
        <v>25</v>
      </c>
      <c r="C826" s="1">
        <v>36667.379999999997</v>
      </c>
      <c r="D826" s="1">
        <v>33523.870000000003</v>
      </c>
      <c r="E826" s="1">
        <f>C826</f>
        <v>36667.379999999997</v>
      </c>
    </row>
    <row r="827" spans="2:5" x14ac:dyDescent="0.3">
      <c r="B827" s="28" t="s">
        <v>7</v>
      </c>
      <c r="C827" s="29"/>
      <c r="D827" s="30"/>
      <c r="E827" s="1">
        <f>C826-E826</f>
        <v>0</v>
      </c>
    </row>
    <row r="829" spans="2:5" x14ac:dyDescent="0.3">
      <c r="B829" s="5" t="s">
        <v>26</v>
      </c>
    </row>
    <row r="831" spans="2:5" x14ac:dyDescent="0.3">
      <c r="B831" s="9" t="s">
        <v>27</v>
      </c>
    </row>
    <row r="832" spans="2:5" x14ac:dyDescent="0.3">
      <c r="B832" s="9" t="s">
        <v>28</v>
      </c>
      <c r="C832" s="9"/>
      <c r="D832" s="9"/>
      <c r="E832" s="9"/>
    </row>
    <row r="833" spans="2:5" x14ac:dyDescent="0.3">
      <c r="B833" s="9" t="s">
        <v>29</v>
      </c>
      <c r="C833" s="9"/>
      <c r="D833" s="9"/>
      <c r="E833" s="9"/>
    </row>
    <row r="834" spans="2:5" x14ac:dyDescent="0.3">
      <c r="B834" s="9" t="s">
        <v>30</v>
      </c>
      <c r="C834" s="9"/>
      <c r="D834" s="9"/>
      <c r="E834" s="9"/>
    </row>
    <row r="835" spans="2:5" x14ac:dyDescent="0.3">
      <c r="B835" s="9" t="s">
        <v>31</v>
      </c>
      <c r="C835" s="9"/>
      <c r="D835" s="9"/>
      <c r="E835" s="9"/>
    </row>
    <row r="836" spans="2:5" x14ac:dyDescent="0.3">
      <c r="B836" s="9" t="s">
        <v>32</v>
      </c>
      <c r="C836" s="9"/>
      <c r="D836" s="9"/>
      <c r="E836" s="9"/>
    </row>
    <row r="837" spans="2:5" x14ac:dyDescent="0.3">
      <c r="B837" s="9" t="s">
        <v>33</v>
      </c>
      <c r="C837" s="9"/>
      <c r="D837" s="9"/>
      <c r="E837" s="9"/>
    </row>
    <row r="838" spans="2:5" x14ac:dyDescent="0.3">
      <c r="B838" s="9" t="s">
        <v>34</v>
      </c>
      <c r="C838" s="9"/>
      <c r="D838" s="9"/>
      <c r="E838" s="9"/>
    </row>
    <row r="839" spans="2:5" x14ac:dyDescent="0.3">
      <c r="B839" s="9" t="s">
        <v>35</v>
      </c>
      <c r="C839" s="9"/>
      <c r="D839" s="9"/>
      <c r="E839" s="9"/>
    </row>
    <row r="840" spans="2:5" x14ac:dyDescent="0.3">
      <c r="B840" s="9" t="s">
        <v>36</v>
      </c>
      <c r="C840" s="9"/>
      <c r="D840" s="9"/>
      <c r="E840" s="9"/>
    </row>
    <row r="841" spans="2:5" x14ac:dyDescent="0.3">
      <c r="B841" s="9" t="s">
        <v>39</v>
      </c>
      <c r="C841" s="9"/>
      <c r="D841" s="9"/>
      <c r="E841" s="9"/>
    </row>
    <row r="842" spans="2:5" x14ac:dyDescent="0.3">
      <c r="B842" s="9" t="s">
        <v>38</v>
      </c>
      <c r="C842" s="9"/>
      <c r="D842" s="9"/>
      <c r="E842" s="9"/>
    </row>
    <row r="848" spans="2:5" x14ac:dyDescent="0.3">
      <c r="B848" t="s">
        <v>8</v>
      </c>
    </row>
    <row r="850" spans="2:5" x14ac:dyDescent="0.3">
      <c r="B850" t="s">
        <v>9</v>
      </c>
      <c r="C850" t="s">
        <v>10</v>
      </c>
    </row>
    <row r="852" spans="2:5" ht="15.6" x14ac:dyDescent="0.3">
      <c r="C852" s="4" t="s">
        <v>4</v>
      </c>
      <c r="D852" s="4"/>
    </row>
    <row r="853" spans="2:5" ht="15.6" x14ac:dyDescent="0.3">
      <c r="C853" s="4" t="s">
        <v>5</v>
      </c>
      <c r="D853" s="4"/>
    </row>
    <row r="854" spans="2:5" x14ac:dyDescent="0.3">
      <c r="B854" s="5" t="s">
        <v>24</v>
      </c>
      <c r="C854" s="5"/>
      <c r="D854" s="5"/>
      <c r="E854" s="5"/>
    </row>
    <row r="855" spans="2:5" x14ac:dyDescent="0.3">
      <c r="B855" s="5"/>
      <c r="C855" s="5" t="s">
        <v>59</v>
      </c>
      <c r="D855" s="5"/>
      <c r="E855" s="5"/>
    </row>
    <row r="856" spans="2:5" x14ac:dyDescent="0.3">
      <c r="B856" s="19" t="s">
        <v>51</v>
      </c>
      <c r="C856" s="31" t="s">
        <v>175</v>
      </c>
      <c r="D856" s="31"/>
    </row>
    <row r="859" spans="2:5" ht="28.8" x14ac:dyDescent="0.3">
      <c r="B859" s="1" t="s">
        <v>0</v>
      </c>
      <c r="C859" s="2" t="s">
        <v>1</v>
      </c>
      <c r="D859" s="2" t="s">
        <v>2</v>
      </c>
      <c r="E859" s="2" t="s">
        <v>3</v>
      </c>
    </row>
    <row r="860" spans="2:5" x14ac:dyDescent="0.3">
      <c r="B860" s="3" t="s">
        <v>25</v>
      </c>
      <c r="C860" s="1">
        <f>30096.48+2555.02</f>
        <v>32651.5</v>
      </c>
      <c r="D860" s="1">
        <f>26283.74+2555.02</f>
        <v>28838.760000000002</v>
      </c>
      <c r="E860" s="1">
        <f>C860</f>
        <v>32651.5</v>
      </c>
    </row>
    <row r="861" spans="2:5" x14ac:dyDescent="0.3">
      <c r="B861" s="28" t="s">
        <v>7</v>
      </c>
      <c r="C861" s="29"/>
      <c r="D861" s="30"/>
      <c r="E861" s="1">
        <f>C860-E860</f>
        <v>0</v>
      </c>
    </row>
    <row r="863" spans="2:5" x14ac:dyDescent="0.3">
      <c r="B863" s="5" t="s">
        <v>26</v>
      </c>
    </row>
    <row r="865" spans="2:5" x14ac:dyDescent="0.3">
      <c r="B865" s="9" t="s">
        <v>27</v>
      </c>
    </row>
    <row r="866" spans="2:5" x14ac:dyDescent="0.3">
      <c r="B866" s="9" t="s">
        <v>28</v>
      </c>
      <c r="C866" s="9"/>
      <c r="D866" s="9"/>
      <c r="E866" s="9"/>
    </row>
    <row r="867" spans="2:5" x14ac:dyDescent="0.3">
      <c r="B867" s="9" t="s">
        <v>29</v>
      </c>
      <c r="C867" s="9"/>
      <c r="D867" s="9"/>
      <c r="E867" s="9"/>
    </row>
    <row r="868" spans="2:5" x14ac:dyDescent="0.3">
      <c r="B868" s="9" t="s">
        <v>30</v>
      </c>
      <c r="C868" s="9"/>
      <c r="D868" s="9"/>
      <c r="E868" s="9"/>
    </row>
    <row r="869" spans="2:5" x14ac:dyDescent="0.3">
      <c r="B869" s="9" t="s">
        <v>31</v>
      </c>
      <c r="C869" s="9"/>
      <c r="D869" s="9"/>
      <c r="E869" s="9"/>
    </row>
    <row r="870" spans="2:5" x14ac:dyDescent="0.3">
      <c r="B870" s="9" t="s">
        <v>32</v>
      </c>
      <c r="C870" s="9"/>
      <c r="D870" s="9"/>
      <c r="E870" s="9"/>
    </row>
    <row r="871" spans="2:5" x14ac:dyDescent="0.3">
      <c r="B871" s="9" t="s">
        <v>33</v>
      </c>
      <c r="C871" s="9"/>
      <c r="D871" s="9"/>
      <c r="E871" s="9"/>
    </row>
    <row r="872" spans="2:5" x14ac:dyDescent="0.3">
      <c r="B872" s="9" t="s">
        <v>34</v>
      </c>
      <c r="C872" s="9"/>
      <c r="D872" s="9"/>
      <c r="E872" s="9"/>
    </row>
    <row r="873" spans="2:5" x14ac:dyDescent="0.3">
      <c r="B873" s="9" t="s">
        <v>35</v>
      </c>
      <c r="C873" s="9"/>
      <c r="D873" s="9"/>
      <c r="E873" s="9"/>
    </row>
    <row r="874" spans="2:5" x14ac:dyDescent="0.3">
      <c r="B874" s="9" t="s">
        <v>36</v>
      </c>
      <c r="C874" s="9"/>
      <c r="D874" s="9"/>
      <c r="E874" s="9"/>
    </row>
    <row r="875" spans="2:5" x14ac:dyDescent="0.3">
      <c r="B875" s="9" t="s">
        <v>39</v>
      </c>
      <c r="C875" s="9"/>
      <c r="D875" s="9"/>
      <c r="E875" s="9"/>
    </row>
    <row r="876" spans="2:5" x14ac:dyDescent="0.3">
      <c r="B876" s="9" t="s">
        <v>38</v>
      </c>
      <c r="C876" s="9"/>
      <c r="D876" s="9"/>
      <c r="E876" s="9"/>
    </row>
    <row r="882" spans="2:5" x14ac:dyDescent="0.3">
      <c r="B882" t="s">
        <v>8</v>
      </c>
    </row>
    <row r="884" spans="2:5" x14ac:dyDescent="0.3">
      <c r="B884" t="s">
        <v>9</v>
      </c>
      <c r="C884" t="s">
        <v>10</v>
      </c>
    </row>
    <row r="886" spans="2:5" ht="15.6" x14ac:dyDescent="0.3">
      <c r="C886" s="4" t="s">
        <v>4</v>
      </c>
      <c r="D886" s="4"/>
    </row>
    <row r="887" spans="2:5" ht="15.6" x14ac:dyDescent="0.3">
      <c r="C887" s="4" t="s">
        <v>5</v>
      </c>
      <c r="D887" s="4"/>
    </row>
    <row r="888" spans="2:5" x14ac:dyDescent="0.3">
      <c r="B888" s="5" t="s">
        <v>24</v>
      </c>
      <c r="C888" s="5"/>
      <c r="D888" s="5"/>
      <c r="E888" s="5"/>
    </row>
    <row r="889" spans="2:5" x14ac:dyDescent="0.3">
      <c r="B889" s="5"/>
      <c r="C889" s="5" t="s">
        <v>59</v>
      </c>
      <c r="D889" s="5"/>
      <c r="E889" s="5"/>
    </row>
    <row r="890" spans="2:5" x14ac:dyDescent="0.3">
      <c r="B890" s="20" t="s">
        <v>51</v>
      </c>
      <c r="C890" s="31" t="s">
        <v>176</v>
      </c>
      <c r="D890" s="31"/>
    </row>
    <row r="893" spans="2:5" ht="28.8" x14ac:dyDescent="0.3">
      <c r="B893" s="1" t="s">
        <v>0</v>
      </c>
      <c r="C893" s="2" t="s">
        <v>1</v>
      </c>
      <c r="D893" s="2" t="s">
        <v>2</v>
      </c>
      <c r="E893" s="2" t="s">
        <v>3</v>
      </c>
    </row>
    <row r="894" spans="2:5" x14ac:dyDescent="0.3">
      <c r="B894" s="3" t="s">
        <v>25</v>
      </c>
      <c r="C894" s="1">
        <v>35698.14</v>
      </c>
      <c r="D894" s="1">
        <v>33341.589999999997</v>
      </c>
      <c r="E894" s="1">
        <f>C894</f>
        <v>35698.14</v>
      </c>
    </row>
    <row r="895" spans="2:5" x14ac:dyDescent="0.3">
      <c r="B895" s="28" t="s">
        <v>7</v>
      </c>
      <c r="C895" s="29"/>
      <c r="D895" s="30"/>
      <c r="E895" s="1">
        <f>C894-E894</f>
        <v>0</v>
      </c>
    </row>
    <row r="897" spans="2:5" x14ac:dyDescent="0.3">
      <c r="B897" s="5" t="s">
        <v>26</v>
      </c>
    </row>
    <row r="899" spans="2:5" x14ac:dyDescent="0.3">
      <c r="B899" s="9" t="s">
        <v>27</v>
      </c>
    </row>
    <row r="900" spans="2:5" x14ac:dyDescent="0.3">
      <c r="B900" s="9" t="s">
        <v>28</v>
      </c>
      <c r="C900" s="9"/>
      <c r="D900" s="9"/>
      <c r="E900" s="9"/>
    </row>
    <row r="901" spans="2:5" x14ac:dyDescent="0.3">
      <c r="B901" s="9" t="s">
        <v>29</v>
      </c>
      <c r="C901" s="9"/>
      <c r="D901" s="9"/>
      <c r="E901" s="9"/>
    </row>
    <row r="902" spans="2:5" x14ac:dyDescent="0.3">
      <c r="B902" s="9" t="s">
        <v>30</v>
      </c>
      <c r="C902" s="9"/>
      <c r="D902" s="9"/>
      <c r="E902" s="9"/>
    </row>
    <row r="903" spans="2:5" x14ac:dyDescent="0.3">
      <c r="B903" s="9" t="s">
        <v>31</v>
      </c>
      <c r="C903" s="9"/>
      <c r="D903" s="9"/>
      <c r="E903" s="9"/>
    </row>
    <row r="904" spans="2:5" x14ac:dyDescent="0.3">
      <c r="B904" s="9" t="s">
        <v>32</v>
      </c>
      <c r="C904" s="9"/>
      <c r="D904" s="9"/>
      <c r="E904" s="9"/>
    </row>
    <row r="905" spans="2:5" x14ac:dyDescent="0.3">
      <c r="B905" s="9" t="s">
        <v>33</v>
      </c>
      <c r="C905" s="9"/>
      <c r="D905" s="9"/>
      <c r="E905" s="9"/>
    </row>
    <row r="906" spans="2:5" x14ac:dyDescent="0.3">
      <c r="B906" s="9" t="s">
        <v>34</v>
      </c>
      <c r="C906" s="9"/>
      <c r="D906" s="9"/>
      <c r="E906" s="9"/>
    </row>
    <row r="907" spans="2:5" x14ac:dyDescent="0.3">
      <c r="B907" s="9" t="s">
        <v>35</v>
      </c>
      <c r="C907" s="9"/>
      <c r="D907" s="9"/>
      <c r="E907" s="9"/>
    </row>
    <row r="908" spans="2:5" x14ac:dyDescent="0.3">
      <c r="B908" s="9" t="s">
        <v>36</v>
      </c>
      <c r="C908" s="9"/>
      <c r="D908" s="9"/>
      <c r="E908" s="9"/>
    </row>
    <row r="909" spans="2:5" x14ac:dyDescent="0.3">
      <c r="B909" s="9" t="s">
        <v>39</v>
      </c>
      <c r="C909" s="9"/>
      <c r="D909" s="9"/>
      <c r="E909" s="9"/>
    </row>
    <row r="910" spans="2:5" x14ac:dyDescent="0.3">
      <c r="B910" s="9" t="s">
        <v>38</v>
      </c>
      <c r="C910" s="9"/>
      <c r="D910" s="9"/>
      <c r="E910" s="9"/>
    </row>
    <row r="916" spans="2:5" x14ac:dyDescent="0.3">
      <c r="B916" t="s">
        <v>8</v>
      </c>
    </row>
    <row r="918" spans="2:5" x14ac:dyDescent="0.3">
      <c r="B918" t="s">
        <v>9</v>
      </c>
      <c r="C918" t="s">
        <v>10</v>
      </c>
    </row>
    <row r="920" spans="2:5" ht="15.6" x14ac:dyDescent="0.3">
      <c r="C920" s="4" t="s">
        <v>4</v>
      </c>
      <c r="D920" s="4"/>
    </row>
    <row r="921" spans="2:5" ht="15.6" x14ac:dyDescent="0.3">
      <c r="C921" s="4" t="s">
        <v>5</v>
      </c>
      <c r="D921" s="4"/>
    </row>
    <row r="922" spans="2:5" x14ac:dyDescent="0.3">
      <c r="B922" s="5" t="s">
        <v>24</v>
      </c>
      <c r="C922" s="5"/>
      <c r="D922" s="5"/>
      <c r="E922" s="5"/>
    </row>
    <row r="923" spans="2:5" x14ac:dyDescent="0.3">
      <c r="B923" s="5"/>
      <c r="C923" s="5" t="s">
        <v>59</v>
      </c>
      <c r="D923" s="5"/>
      <c r="E923" s="5"/>
    </row>
    <row r="924" spans="2:5" x14ac:dyDescent="0.3">
      <c r="B924" s="20" t="s">
        <v>51</v>
      </c>
      <c r="C924" s="31" t="s">
        <v>177</v>
      </c>
      <c r="D924" s="31"/>
    </row>
    <row r="927" spans="2:5" ht="28.8" x14ac:dyDescent="0.3">
      <c r="B927" s="1" t="s">
        <v>0</v>
      </c>
      <c r="C927" s="2" t="s">
        <v>1</v>
      </c>
      <c r="D927" s="2" t="s">
        <v>2</v>
      </c>
      <c r="E927" s="2" t="s">
        <v>3</v>
      </c>
    </row>
    <row r="928" spans="2:5" x14ac:dyDescent="0.3">
      <c r="B928" s="3" t="s">
        <v>25</v>
      </c>
      <c r="C928" s="1">
        <v>505246.73999999987</v>
      </c>
      <c r="D928" s="1">
        <v>427026.65</v>
      </c>
      <c r="E928" s="1">
        <f>C928</f>
        <v>505246.73999999987</v>
      </c>
    </row>
    <row r="929" spans="2:5" x14ac:dyDescent="0.3">
      <c r="B929" s="28" t="s">
        <v>7</v>
      </c>
      <c r="C929" s="29"/>
      <c r="D929" s="30"/>
      <c r="E929" s="1">
        <f>C928-E928</f>
        <v>0</v>
      </c>
    </row>
    <row r="931" spans="2:5" x14ac:dyDescent="0.3">
      <c r="B931" s="5" t="s">
        <v>26</v>
      </c>
    </row>
    <row r="933" spans="2:5" x14ac:dyDescent="0.3">
      <c r="B933" s="9" t="s">
        <v>27</v>
      </c>
    </row>
    <row r="934" spans="2:5" x14ac:dyDescent="0.3">
      <c r="B934" s="9" t="s">
        <v>28</v>
      </c>
      <c r="C934" s="9"/>
      <c r="D934" s="9"/>
      <c r="E934" s="9"/>
    </row>
    <row r="935" spans="2:5" x14ac:dyDescent="0.3">
      <c r="B935" s="9" t="s">
        <v>29</v>
      </c>
      <c r="C935" s="9"/>
      <c r="D935" s="9"/>
      <c r="E935" s="9"/>
    </row>
    <row r="936" spans="2:5" x14ac:dyDescent="0.3">
      <c r="B936" s="9" t="s">
        <v>30</v>
      </c>
      <c r="C936" s="9"/>
      <c r="D936" s="9"/>
      <c r="E936" s="9"/>
    </row>
    <row r="937" spans="2:5" x14ac:dyDescent="0.3">
      <c r="B937" s="9" t="s">
        <v>31</v>
      </c>
      <c r="C937" s="9"/>
      <c r="D937" s="9"/>
      <c r="E937" s="9"/>
    </row>
    <row r="938" spans="2:5" x14ac:dyDescent="0.3">
      <c r="B938" s="9" t="s">
        <v>32</v>
      </c>
      <c r="C938" s="9"/>
      <c r="D938" s="9"/>
      <c r="E938" s="9"/>
    </row>
    <row r="939" spans="2:5" x14ac:dyDescent="0.3">
      <c r="B939" s="9" t="s">
        <v>33</v>
      </c>
      <c r="C939" s="9"/>
      <c r="D939" s="9"/>
      <c r="E939" s="9"/>
    </row>
    <row r="940" spans="2:5" x14ac:dyDescent="0.3">
      <c r="B940" s="9" t="s">
        <v>34</v>
      </c>
      <c r="C940" s="9"/>
      <c r="D940" s="9"/>
      <c r="E940" s="9"/>
    </row>
    <row r="941" spans="2:5" x14ac:dyDescent="0.3">
      <c r="B941" s="9" t="s">
        <v>35</v>
      </c>
      <c r="C941" s="9"/>
      <c r="D941" s="9"/>
      <c r="E941" s="9"/>
    </row>
    <row r="942" spans="2:5" x14ac:dyDescent="0.3">
      <c r="B942" s="9" t="s">
        <v>36</v>
      </c>
      <c r="C942" s="9"/>
      <c r="D942" s="9"/>
      <c r="E942" s="9"/>
    </row>
    <row r="943" spans="2:5" x14ac:dyDescent="0.3">
      <c r="B943" s="9" t="s">
        <v>39</v>
      </c>
      <c r="C943" s="9"/>
      <c r="D943" s="9"/>
      <c r="E943" s="9"/>
    </row>
    <row r="944" spans="2:5" x14ac:dyDescent="0.3">
      <c r="B944" s="9" t="s">
        <v>38</v>
      </c>
      <c r="C944" s="9"/>
      <c r="D944" s="9"/>
      <c r="E944" s="9"/>
    </row>
    <row r="950" spans="2:5" x14ac:dyDescent="0.3">
      <c r="B950" t="s">
        <v>8</v>
      </c>
    </row>
    <row r="952" spans="2:5" x14ac:dyDescent="0.3">
      <c r="B952" t="s">
        <v>9</v>
      </c>
      <c r="C952" t="s">
        <v>10</v>
      </c>
    </row>
    <row r="954" spans="2:5" ht="15.6" x14ac:dyDescent="0.3">
      <c r="C954" s="4" t="s">
        <v>4</v>
      </c>
      <c r="D954" s="4"/>
    </row>
    <row r="955" spans="2:5" ht="15.6" x14ac:dyDescent="0.3">
      <c r="C955" s="4" t="s">
        <v>5</v>
      </c>
      <c r="D955" s="4"/>
    </row>
    <row r="956" spans="2:5" x14ac:dyDescent="0.3">
      <c r="B956" s="5" t="s">
        <v>24</v>
      </c>
      <c r="C956" s="5"/>
      <c r="D956" s="5"/>
      <c r="E956" s="5"/>
    </row>
    <row r="957" spans="2:5" x14ac:dyDescent="0.3">
      <c r="B957" s="5"/>
      <c r="C957" s="5" t="s">
        <v>59</v>
      </c>
      <c r="D957" s="5"/>
      <c r="E957" s="5"/>
    </row>
    <row r="958" spans="2:5" x14ac:dyDescent="0.3">
      <c r="B958" s="20" t="s">
        <v>51</v>
      </c>
      <c r="C958" s="31" t="s">
        <v>178</v>
      </c>
      <c r="D958" s="31"/>
    </row>
    <row r="961" spans="2:5" ht="28.8" x14ac:dyDescent="0.3">
      <c r="B961" s="1" t="s">
        <v>0</v>
      </c>
      <c r="C961" s="2" t="s">
        <v>1</v>
      </c>
      <c r="D961" s="2" t="s">
        <v>2</v>
      </c>
      <c r="E961" s="2" t="s">
        <v>3</v>
      </c>
    </row>
    <row r="962" spans="2:5" x14ac:dyDescent="0.3">
      <c r="B962" s="3" t="s">
        <v>25</v>
      </c>
      <c r="C962" s="1">
        <v>549427.14</v>
      </c>
      <c r="D962" s="1">
        <v>481967.64</v>
      </c>
      <c r="E962" s="1">
        <f>C962</f>
        <v>549427.14</v>
      </c>
    </row>
    <row r="963" spans="2:5" x14ac:dyDescent="0.3">
      <c r="B963" s="28" t="s">
        <v>7</v>
      </c>
      <c r="C963" s="29"/>
      <c r="D963" s="30"/>
      <c r="E963" s="1">
        <f>C962-E962</f>
        <v>0</v>
      </c>
    </row>
    <row r="965" spans="2:5" x14ac:dyDescent="0.3">
      <c r="B965" s="5" t="s">
        <v>26</v>
      </c>
    </row>
    <row r="967" spans="2:5" x14ac:dyDescent="0.3">
      <c r="B967" s="9" t="s">
        <v>27</v>
      </c>
    </row>
    <row r="968" spans="2:5" x14ac:dyDescent="0.3">
      <c r="B968" s="9" t="s">
        <v>28</v>
      </c>
      <c r="C968" s="9"/>
      <c r="D968" s="9"/>
      <c r="E968" s="9"/>
    </row>
    <row r="969" spans="2:5" x14ac:dyDescent="0.3">
      <c r="B969" s="9" t="s">
        <v>29</v>
      </c>
      <c r="C969" s="9"/>
      <c r="D969" s="9"/>
      <c r="E969" s="9"/>
    </row>
    <row r="970" spans="2:5" x14ac:dyDescent="0.3">
      <c r="B970" s="9" t="s">
        <v>30</v>
      </c>
      <c r="C970" s="9"/>
      <c r="D970" s="9"/>
      <c r="E970" s="9"/>
    </row>
    <row r="971" spans="2:5" x14ac:dyDescent="0.3">
      <c r="B971" s="9" t="s">
        <v>31</v>
      </c>
      <c r="C971" s="9"/>
      <c r="D971" s="9"/>
      <c r="E971" s="9"/>
    </row>
    <row r="972" spans="2:5" x14ac:dyDescent="0.3">
      <c r="B972" s="9" t="s">
        <v>32</v>
      </c>
      <c r="C972" s="9"/>
      <c r="D972" s="9"/>
      <c r="E972" s="9"/>
    </row>
    <row r="973" spans="2:5" x14ac:dyDescent="0.3">
      <c r="B973" s="9" t="s">
        <v>33</v>
      </c>
      <c r="C973" s="9"/>
      <c r="D973" s="9"/>
      <c r="E973" s="9"/>
    </row>
    <row r="974" spans="2:5" x14ac:dyDescent="0.3">
      <c r="B974" s="9" t="s">
        <v>34</v>
      </c>
      <c r="C974" s="9"/>
      <c r="D974" s="9"/>
      <c r="E974" s="9"/>
    </row>
    <row r="975" spans="2:5" x14ac:dyDescent="0.3">
      <c r="B975" s="9" t="s">
        <v>35</v>
      </c>
      <c r="C975" s="9"/>
      <c r="D975" s="9"/>
      <c r="E975" s="9"/>
    </row>
    <row r="976" spans="2:5" x14ac:dyDescent="0.3">
      <c r="B976" s="9" t="s">
        <v>36</v>
      </c>
      <c r="C976" s="9"/>
      <c r="D976" s="9"/>
      <c r="E976" s="9"/>
    </row>
    <row r="977" spans="2:5" x14ac:dyDescent="0.3">
      <c r="B977" s="9" t="s">
        <v>39</v>
      </c>
      <c r="C977" s="9"/>
      <c r="D977" s="9"/>
      <c r="E977" s="9"/>
    </row>
    <row r="978" spans="2:5" x14ac:dyDescent="0.3">
      <c r="B978" s="9" t="s">
        <v>38</v>
      </c>
      <c r="C978" s="9"/>
      <c r="D978" s="9"/>
      <c r="E978" s="9"/>
    </row>
    <row r="984" spans="2:5" x14ac:dyDescent="0.3">
      <c r="B984" t="s">
        <v>8</v>
      </c>
    </row>
    <row r="986" spans="2:5" x14ac:dyDescent="0.3">
      <c r="B986" t="s">
        <v>9</v>
      </c>
      <c r="C986" t="s">
        <v>10</v>
      </c>
    </row>
  </sheetData>
  <mergeCells count="58">
    <mergeCell ref="C958:D958"/>
    <mergeCell ref="B963:D963"/>
    <mergeCell ref="B79:D79"/>
    <mergeCell ref="C890:D890"/>
    <mergeCell ref="B895:D895"/>
    <mergeCell ref="C924:D924"/>
    <mergeCell ref="B929:D929"/>
    <mergeCell ref="B283:D283"/>
    <mergeCell ref="C108:D108"/>
    <mergeCell ref="B113:D113"/>
    <mergeCell ref="C142:D142"/>
    <mergeCell ref="B147:D147"/>
    <mergeCell ref="C176:D176"/>
    <mergeCell ref="B181:D181"/>
    <mergeCell ref="C210:D210"/>
    <mergeCell ref="B215:D215"/>
    <mergeCell ref="C6:D6"/>
    <mergeCell ref="B11:D11"/>
    <mergeCell ref="C40:D40"/>
    <mergeCell ref="B45:D45"/>
    <mergeCell ref="C74:D74"/>
    <mergeCell ref="C244:D244"/>
    <mergeCell ref="B249:D249"/>
    <mergeCell ref="C278:D278"/>
    <mergeCell ref="B487:D487"/>
    <mergeCell ref="C312:D312"/>
    <mergeCell ref="B317:D317"/>
    <mergeCell ref="C346:D346"/>
    <mergeCell ref="B351:D351"/>
    <mergeCell ref="C380:D380"/>
    <mergeCell ref="B385:D385"/>
    <mergeCell ref="C414:D414"/>
    <mergeCell ref="B419:D419"/>
    <mergeCell ref="C448:D448"/>
    <mergeCell ref="B453:D453"/>
    <mergeCell ref="C482:D482"/>
    <mergeCell ref="B691:D691"/>
    <mergeCell ref="C516:D516"/>
    <mergeCell ref="B521:D521"/>
    <mergeCell ref="C550:D550"/>
    <mergeCell ref="B555:D555"/>
    <mergeCell ref="C584:D584"/>
    <mergeCell ref="B589:D589"/>
    <mergeCell ref="C618:D618"/>
    <mergeCell ref="B623:D623"/>
    <mergeCell ref="C652:D652"/>
    <mergeCell ref="B657:D657"/>
    <mergeCell ref="C686:D686"/>
    <mergeCell ref="C822:D822"/>
    <mergeCell ref="B827:D827"/>
    <mergeCell ref="C856:D856"/>
    <mergeCell ref="B861:D861"/>
    <mergeCell ref="C720:D720"/>
    <mergeCell ref="B725:D725"/>
    <mergeCell ref="C754:D754"/>
    <mergeCell ref="B759:D759"/>
    <mergeCell ref="C788:D788"/>
    <mergeCell ref="B793:D79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1"/>
  <sheetViews>
    <sheetView topLeftCell="A121" workbookViewId="0">
      <selection activeCell="H112" sqref="H112"/>
    </sheetView>
  </sheetViews>
  <sheetFormatPr defaultRowHeight="14.4" x14ac:dyDescent="0.3"/>
  <cols>
    <col min="1" max="1" width="8.77734375" customWidth="1"/>
    <col min="2" max="2" width="31.88671875" customWidth="1"/>
    <col min="3" max="3" width="11.109375" customWidth="1"/>
    <col min="4" max="4" width="10.33203125" customWidth="1"/>
    <col min="5" max="5" width="10.5546875" customWidth="1"/>
  </cols>
  <sheetData>
    <row r="3" spans="2:5" ht="15.6" x14ac:dyDescent="0.3">
      <c r="C3" s="4" t="s">
        <v>4</v>
      </c>
      <c r="D3" s="4"/>
    </row>
    <row r="4" spans="2:5" ht="15.6" x14ac:dyDescent="0.3">
      <c r="C4" s="4" t="s">
        <v>5</v>
      </c>
      <c r="D4" s="4"/>
    </row>
    <row r="5" spans="2:5" x14ac:dyDescent="0.3">
      <c r="B5" s="5" t="s">
        <v>24</v>
      </c>
      <c r="C5" s="5"/>
      <c r="D5" s="5"/>
      <c r="E5" s="5"/>
    </row>
    <row r="6" spans="2:5" x14ac:dyDescent="0.3">
      <c r="B6" s="5"/>
      <c r="C6" s="5" t="s">
        <v>59</v>
      </c>
      <c r="D6" s="5"/>
      <c r="E6" s="5"/>
    </row>
    <row r="7" spans="2:5" x14ac:dyDescent="0.3">
      <c r="B7" s="20" t="s">
        <v>51</v>
      </c>
      <c r="C7" s="31" t="s">
        <v>179</v>
      </c>
      <c r="D7" s="31"/>
    </row>
    <row r="10" spans="2:5" ht="28.8" x14ac:dyDescent="0.3">
      <c r="B10" s="1" t="s">
        <v>0</v>
      </c>
      <c r="C10" s="2" t="s">
        <v>1</v>
      </c>
      <c r="D10" s="2" t="s">
        <v>2</v>
      </c>
      <c r="E10" s="2" t="s">
        <v>3</v>
      </c>
    </row>
    <row r="11" spans="2:5" x14ac:dyDescent="0.3">
      <c r="B11" s="3" t="s">
        <v>25</v>
      </c>
      <c r="C11" s="1">
        <v>410835.89999999997</v>
      </c>
      <c r="D11" s="1">
        <v>360005.06</v>
      </c>
      <c r="E11" s="1">
        <f>C11</f>
        <v>410835.89999999997</v>
      </c>
    </row>
    <row r="12" spans="2:5" x14ac:dyDescent="0.3">
      <c r="B12" s="28" t="s">
        <v>7</v>
      </c>
      <c r="C12" s="29"/>
      <c r="D12" s="30"/>
      <c r="E12" s="1">
        <f>C11-E11</f>
        <v>0</v>
      </c>
    </row>
    <row r="14" spans="2:5" x14ac:dyDescent="0.3">
      <c r="B14" s="5" t="s">
        <v>26</v>
      </c>
    </row>
    <row r="16" spans="2:5" x14ac:dyDescent="0.3">
      <c r="B16" s="9" t="s">
        <v>27</v>
      </c>
    </row>
    <row r="17" spans="2:5" x14ac:dyDescent="0.3">
      <c r="B17" s="9" t="s">
        <v>28</v>
      </c>
      <c r="C17" s="9"/>
      <c r="D17" s="9"/>
      <c r="E17" s="9"/>
    </row>
    <row r="18" spans="2:5" x14ac:dyDescent="0.3">
      <c r="B18" s="9" t="s">
        <v>29</v>
      </c>
      <c r="C18" s="9"/>
      <c r="D18" s="9"/>
      <c r="E18" s="9"/>
    </row>
    <row r="19" spans="2:5" x14ac:dyDescent="0.3">
      <c r="B19" s="9" t="s">
        <v>30</v>
      </c>
      <c r="C19" s="9"/>
      <c r="D19" s="9"/>
      <c r="E19" s="9"/>
    </row>
    <row r="20" spans="2:5" x14ac:dyDescent="0.3">
      <c r="B20" s="9" t="s">
        <v>31</v>
      </c>
      <c r="C20" s="9"/>
      <c r="D20" s="9"/>
      <c r="E20" s="9"/>
    </row>
    <row r="21" spans="2:5" x14ac:dyDescent="0.3">
      <c r="B21" s="9" t="s">
        <v>32</v>
      </c>
      <c r="C21" s="9"/>
      <c r="D21" s="9"/>
      <c r="E21" s="9"/>
    </row>
    <row r="22" spans="2:5" x14ac:dyDescent="0.3">
      <c r="B22" s="9" t="s">
        <v>33</v>
      </c>
      <c r="C22" s="9"/>
      <c r="D22" s="9"/>
      <c r="E22" s="9"/>
    </row>
    <row r="23" spans="2:5" x14ac:dyDescent="0.3">
      <c r="B23" s="9" t="s">
        <v>34</v>
      </c>
      <c r="C23" s="9"/>
      <c r="D23" s="9"/>
      <c r="E23" s="9"/>
    </row>
    <row r="24" spans="2:5" x14ac:dyDescent="0.3">
      <c r="B24" s="9" t="s">
        <v>35</v>
      </c>
      <c r="C24" s="9"/>
      <c r="D24" s="9"/>
      <c r="E24" s="9"/>
    </row>
    <row r="25" spans="2:5" x14ac:dyDescent="0.3">
      <c r="B25" s="9" t="s">
        <v>36</v>
      </c>
      <c r="C25" s="9"/>
      <c r="D25" s="9"/>
      <c r="E25" s="9"/>
    </row>
    <row r="26" spans="2:5" x14ac:dyDescent="0.3">
      <c r="B26" s="9" t="s">
        <v>39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9" spans="2:5" ht="15.6" x14ac:dyDescent="0.3">
      <c r="C39" s="4" t="s">
        <v>4</v>
      </c>
      <c r="D39" s="4"/>
    </row>
    <row r="40" spans="2:5" ht="15.6" x14ac:dyDescent="0.3">
      <c r="C40" s="4" t="s">
        <v>5</v>
      </c>
      <c r="D40" s="4"/>
    </row>
    <row r="41" spans="2:5" x14ac:dyDescent="0.3">
      <c r="B41" s="5" t="s">
        <v>24</v>
      </c>
      <c r="C41" s="5"/>
      <c r="D41" s="5"/>
      <c r="E41" s="5"/>
    </row>
    <row r="42" spans="2:5" x14ac:dyDescent="0.3">
      <c r="B42" s="5"/>
      <c r="C42" s="5" t="s">
        <v>59</v>
      </c>
      <c r="D42" s="5"/>
      <c r="E42" s="5"/>
    </row>
    <row r="43" spans="2:5" x14ac:dyDescent="0.3">
      <c r="B43" s="20" t="s">
        <v>51</v>
      </c>
      <c r="C43" s="31" t="s">
        <v>180</v>
      </c>
      <c r="D43" s="31"/>
    </row>
    <row r="46" spans="2:5" ht="28.8" x14ac:dyDescent="0.3">
      <c r="B46" s="1" t="s">
        <v>0</v>
      </c>
      <c r="C46" s="2" t="s">
        <v>1</v>
      </c>
      <c r="D46" s="2" t="s">
        <v>2</v>
      </c>
      <c r="E46" s="2" t="s">
        <v>3</v>
      </c>
    </row>
    <row r="47" spans="2:5" x14ac:dyDescent="0.3">
      <c r="B47" s="3" t="s">
        <v>25</v>
      </c>
      <c r="C47" s="1">
        <v>875038.74000000011</v>
      </c>
      <c r="D47" s="1">
        <v>772702.8</v>
      </c>
      <c r="E47" s="1">
        <f>C47</f>
        <v>875038.74000000011</v>
      </c>
    </row>
    <row r="48" spans="2:5" x14ac:dyDescent="0.3">
      <c r="B48" s="28" t="s">
        <v>7</v>
      </c>
      <c r="C48" s="29"/>
      <c r="D48" s="30"/>
      <c r="E48" s="1">
        <f>C47-E47</f>
        <v>0</v>
      </c>
    </row>
    <row r="50" spans="2:5" x14ac:dyDescent="0.3">
      <c r="B50" s="5" t="s">
        <v>26</v>
      </c>
    </row>
    <row r="52" spans="2:5" x14ac:dyDescent="0.3">
      <c r="B52" s="9" t="s">
        <v>27</v>
      </c>
    </row>
    <row r="53" spans="2:5" x14ac:dyDescent="0.3">
      <c r="B53" s="9" t="s">
        <v>28</v>
      </c>
      <c r="C53" s="9"/>
      <c r="D53" s="9"/>
      <c r="E53" s="9"/>
    </row>
    <row r="54" spans="2:5" x14ac:dyDescent="0.3">
      <c r="B54" s="9" t="s">
        <v>29</v>
      </c>
      <c r="C54" s="9"/>
      <c r="D54" s="9"/>
      <c r="E54" s="9"/>
    </row>
    <row r="55" spans="2:5" x14ac:dyDescent="0.3">
      <c r="B55" s="9" t="s">
        <v>30</v>
      </c>
      <c r="C55" s="9"/>
      <c r="D55" s="9"/>
      <c r="E55" s="9"/>
    </row>
    <row r="56" spans="2:5" x14ac:dyDescent="0.3">
      <c r="B56" s="9" t="s">
        <v>31</v>
      </c>
      <c r="C56" s="9"/>
      <c r="D56" s="9"/>
      <c r="E56" s="9"/>
    </row>
    <row r="57" spans="2:5" x14ac:dyDescent="0.3">
      <c r="B57" s="9" t="s">
        <v>32</v>
      </c>
      <c r="C57" s="9"/>
      <c r="D57" s="9"/>
      <c r="E57" s="9"/>
    </row>
    <row r="58" spans="2:5" x14ac:dyDescent="0.3">
      <c r="B58" s="9" t="s">
        <v>33</v>
      </c>
      <c r="C58" s="9"/>
      <c r="D58" s="9"/>
      <c r="E58" s="9"/>
    </row>
    <row r="59" spans="2:5" x14ac:dyDescent="0.3">
      <c r="B59" s="9" t="s">
        <v>34</v>
      </c>
      <c r="C59" s="9"/>
      <c r="D59" s="9"/>
      <c r="E59" s="9"/>
    </row>
    <row r="60" spans="2:5" x14ac:dyDescent="0.3">
      <c r="B60" s="9" t="s">
        <v>35</v>
      </c>
      <c r="C60" s="9"/>
      <c r="D60" s="9"/>
      <c r="E60" s="9"/>
    </row>
    <row r="61" spans="2:5" x14ac:dyDescent="0.3">
      <c r="B61" s="9" t="s">
        <v>36</v>
      </c>
      <c r="C61" s="9"/>
      <c r="D61" s="9"/>
      <c r="E61" s="9"/>
    </row>
    <row r="62" spans="2:5" x14ac:dyDescent="0.3">
      <c r="B62" s="9" t="s">
        <v>39</v>
      </c>
      <c r="C62" s="9"/>
      <c r="D62" s="9"/>
      <c r="E62" s="9"/>
    </row>
    <row r="63" spans="2:5" x14ac:dyDescent="0.3">
      <c r="B63" s="9" t="s">
        <v>38</v>
      </c>
      <c r="C63" s="9"/>
      <c r="D63" s="9"/>
      <c r="E63" s="9"/>
    </row>
    <row r="69" spans="2:5" x14ac:dyDescent="0.3">
      <c r="B69" t="s">
        <v>8</v>
      </c>
    </row>
    <row r="71" spans="2:5" x14ac:dyDescent="0.3">
      <c r="B71" t="s">
        <v>9</v>
      </c>
      <c r="C71" t="s">
        <v>10</v>
      </c>
    </row>
    <row r="74" spans="2:5" ht="15.6" x14ac:dyDescent="0.3">
      <c r="C74" s="4" t="s">
        <v>4</v>
      </c>
      <c r="D74" s="4"/>
    </row>
    <row r="75" spans="2:5" ht="15.6" x14ac:dyDescent="0.3">
      <c r="C75" s="4" t="s">
        <v>5</v>
      </c>
      <c r="D75" s="4"/>
    </row>
    <row r="76" spans="2:5" x14ac:dyDescent="0.3">
      <c r="B76" s="5" t="s">
        <v>24</v>
      </c>
      <c r="C76" s="5"/>
      <c r="D76" s="5"/>
      <c r="E76" s="5"/>
    </row>
    <row r="77" spans="2:5" x14ac:dyDescent="0.3">
      <c r="B77" s="5"/>
      <c r="C77" s="5" t="s">
        <v>59</v>
      </c>
      <c r="D77" s="5"/>
      <c r="E77" s="5"/>
    </row>
    <row r="78" spans="2:5" x14ac:dyDescent="0.3">
      <c r="B78" s="20" t="s">
        <v>51</v>
      </c>
      <c r="C78" s="31" t="s">
        <v>181</v>
      </c>
      <c r="D78" s="31"/>
    </row>
    <row r="81" spans="2:5" ht="28.8" x14ac:dyDescent="0.3">
      <c r="B81" s="1" t="s">
        <v>0</v>
      </c>
      <c r="C81" s="2" t="s">
        <v>1</v>
      </c>
      <c r="D81" s="2" t="s">
        <v>2</v>
      </c>
      <c r="E81" s="2" t="s">
        <v>3</v>
      </c>
    </row>
    <row r="82" spans="2:5" x14ac:dyDescent="0.3">
      <c r="B82" s="3" t="s">
        <v>25</v>
      </c>
      <c r="C82" s="1">
        <v>395037.36000000004</v>
      </c>
      <c r="D82" s="1">
        <v>354394.7</v>
      </c>
      <c r="E82" s="1">
        <f>C82</f>
        <v>395037.36000000004</v>
      </c>
    </row>
    <row r="83" spans="2:5" x14ac:dyDescent="0.3">
      <c r="B83" s="28" t="s">
        <v>7</v>
      </c>
      <c r="C83" s="29"/>
      <c r="D83" s="30"/>
      <c r="E83" s="1">
        <f>C82-E82</f>
        <v>0</v>
      </c>
    </row>
    <row r="85" spans="2:5" x14ac:dyDescent="0.3">
      <c r="B85" s="5" t="s">
        <v>26</v>
      </c>
    </row>
    <row r="87" spans="2:5" x14ac:dyDescent="0.3">
      <c r="B87" s="9" t="s">
        <v>27</v>
      </c>
    </row>
    <row r="88" spans="2:5" x14ac:dyDescent="0.3">
      <c r="B88" s="9" t="s">
        <v>28</v>
      </c>
      <c r="C88" s="9"/>
      <c r="D88" s="9"/>
      <c r="E88" s="9"/>
    </row>
    <row r="89" spans="2:5" x14ac:dyDescent="0.3">
      <c r="B89" s="9" t="s">
        <v>29</v>
      </c>
      <c r="C89" s="9"/>
      <c r="D89" s="9"/>
      <c r="E89" s="9"/>
    </row>
    <row r="90" spans="2:5" x14ac:dyDescent="0.3">
      <c r="B90" s="9" t="s">
        <v>30</v>
      </c>
      <c r="C90" s="9"/>
      <c r="D90" s="9"/>
      <c r="E90" s="9"/>
    </row>
    <row r="91" spans="2:5" x14ac:dyDescent="0.3">
      <c r="B91" s="9" t="s">
        <v>31</v>
      </c>
      <c r="C91" s="9"/>
      <c r="D91" s="9"/>
      <c r="E91" s="9"/>
    </row>
    <row r="92" spans="2:5" x14ac:dyDescent="0.3">
      <c r="B92" s="9" t="s">
        <v>32</v>
      </c>
      <c r="C92" s="9"/>
      <c r="D92" s="9"/>
      <c r="E92" s="9"/>
    </row>
    <row r="93" spans="2:5" x14ac:dyDescent="0.3">
      <c r="B93" s="9" t="s">
        <v>33</v>
      </c>
      <c r="C93" s="9"/>
      <c r="D93" s="9"/>
      <c r="E93" s="9"/>
    </row>
    <row r="94" spans="2:5" x14ac:dyDescent="0.3">
      <c r="B94" s="9" t="s">
        <v>34</v>
      </c>
      <c r="C94" s="9"/>
      <c r="D94" s="9"/>
      <c r="E94" s="9"/>
    </row>
    <row r="95" spans="2:5" x14ac:dyDescent="0.3">
      <c r="B95" s="9" t="s">
        <v>35</v>
      </c>
      <c r="C95" s="9"/>
      <c r="D95" s="9"/>
      <c r="E95" s="9"/>
    </row>
    <row r="96" spans="2:5" x14ac:dyDescent="0.3">
      <c r="B96" s="9" t="s">
        <v>36</v>
      </c>
      <c r="C96" s="9"/>
      <c r="D96" s="9"/>
      <c r="E96" s="9"/>
    </row>
    <row r="97" spans="2:5" x14ac:dyDescent="0.3">
      <c r="B97" s="9" t="s">
        <v>39</v>
      </c>
      <c r="C97" s="9"/>
      <c r="D97" s="9"/>
      <c r="E97" s="9"/>
    </row>
    <row r="98" spans="2:5" x14ac:dyDescent="0.3">
      <c r="B98" s="9" t="s">
        <v>38</v>
      </c>
      <c r="C98" s="9"/>
      <c r="D98" s="9"/>
      <c r="E98" s="9"/>
    </row>
    <row r="104" spans="2:5" x14ac:dyDescent="0.3">
      <c r="B104" t="s">
        <v>8</v>
      </c>
    </row>
    <row r="106" spans="2:5" x14ac:dyDescent="0.3">
      <c r="B106" t="s">
        <v>9</v>
      </c>
      <c r="C106" t="s">
        <v>10</v>
      </c>
    </row>
    <row r="109" spans="2:5" ht="15.6" x14ac:dyDescent="0.3">
      <c r="C109" s="4" t="s">
        <v>4</v>
      </c>
      <c r="D109" s="4"/>
    </row>
    <row r="110" spans="2:5" ht="15.6" x14ac:dyDescent="0.3">
      <c r="C110" s="4" t="s">
        <v>5</v>
      </c>
      <c r="D110" s="4"/>
    </row>
    <row r="111" spans="2:5" x14ac:dyDescent="0.3">
      <c r="B111" s="5" t="s">
        <v>24</v>
      </c>
      <c r="C111" s="5"/>
      <c r="D111" s="5"/>
      <c r="E111" s="5"/>
    </row>
    <row r="112" spans="2:5" x14ac:dyDescent="0.3">
      <c r="B112" s="5"/>
      <c r="C112" s="5" t="s">
        <v>59</v>
      </c>
      <c r="D112" s="5"/>
      <c r="E112" s="5"/>
    </row>
    <row r="113" spans="2:5" x14ac:dyDescent="0.3">
      <c r="B113" s="20" t="s">
        <v>51</v>
      </c>
      <c r="C113" s="31" t="s">
        <v>182</v>
      </c>
      <c r="D113" s="31"/>
    </row>
    <row r="116" spans="2:5" ht="28.8" x14ac:dyDescent="0.3">
      <c r="B116" s="1" t="s">
        <v>0</v>
      </c>
      <c r="C116" s="2" t="s">
        <v>1</v>
      </c>
      <c r="D116" s="2" t="s">
        <v>2</v>
      </c>
      <c r="E116" s="2" t="s">
        <v>3</v>
      </c>
    </row>
    <row r="117" spans="2:5" x14ac:dyDescent="0.3">
      <c r="B117" s="3" t="s">
        <v>25</v>
      </c>
      <c r="C117" s="1">
        <v>452248.61999999994</v>
      </c>
      <c r="D117" s="1">
        <v>391628.82000000007</v>
      </c>
      <c r="E117" s="1">
        <f>C117</f>
        <v>452248.61999999994</v>
      </c>
    </row>
    <row r="118" spans="2:5" x14ac:dyDescent="0.3">
      <c r="B118" s="28" t="s">
        <v>7</v>
      </c>
      <c r="C118" s="29"/>
      <c r="D118" s="30"/>
      <c r="E118" s="1">
        <f>C117-E117</f>
        <v>0</v>
      </c>
    </row>
    <row r="120" spans="2:5" x14ac:dyDescent="0.3">
      <c r="B120" s="5" t="s">
        <v>26</v>
      </c>
    </row>
    <row r="122" spans="2:5" x14ac:dyDescent="0.3">
      <c r="B122" s="9" t="s">
        <v>27</v>
      </c>
    </row>
    <row r="123" spans="2:5" x14ac:dyDescent="0.3">
      <c r="B123" s="9" t="s">
        <v>28</v>
      </c>
      <c r="C123" s="9"/>
      <c r="D123" s="9"/>
      <c r="E123" s="9"/>
    </row>
    <row r="124" spans="2:5" x14ac:dyDescent="0.3">
      <c r="B124" s="9" t="s">
        <v>29</v>
      </c>
      <c r="C124" s="9"/>
      <c r="D124" s="9"/>
      <c r="E124" s="9"/>
    </row>
    <row r="125" spans="2:5" x14ac:dyDescent="0.3">
      <c r="B125" s="9" t="s">
        <v>30</v>
      </c>
      <c r="C125" s="9"/>
      <c r="D125" s="9"/>
      <c r="E125" s="9"/>
    </row>
    <row r="126" spans="2:5" x14ac:dyDescent="0.3">
      <c r="B126" s="9" t="s">
        <v>31</v>
      </c>
      <c r="C126" s="9"/>
      <c r="D126" s="9"/>
      <c r="E126" s="9"/>
    </row>
    <row r="127" spans="2:5" x14ac:dyDescent="0.3">
      <c r="B127" s="9" t="s">
        <v>32</v>
      </c>
      <c r="C127" s="9"/>
      <c r="D127" s="9"/>
      <c r="E127" s="9"/>
    </row>
    <row r="128" spans="2:5" x14ac:dyDescent="0.3">
      <c r="B128" s="9" t="s">
        <v>33</v>
      </c>
      <c r="C128" s="9"/>
      <c r="D128" s="9"/>
      <c r="E128" s="9"/>
    </row>
    <row r="129" spans="2:5" x14ac:dyDescent="0.3">
      <c r="B129" s="9" t="s">
        <v>34</v>
      </c>
      <c r="C129" s="9"/>
      <c r="D129" s="9"/>
      <c r="E129" s="9"/>
    </row>
    <row r="130" spans="2:5" x14ac:dyDescent="0.3">
      <c r="B130" s="9" t="s">
        <v>35</v>
      </c>
      <c r="C130" s="9"/>
      <c r="D130" s="9"/>
      <c r="E130" s="9"/>
    </row>
    <row r="131" spans="2:5" x14ac:dyDescent="0.3">
      <c r="B131" s="9" t="s">
        <v>36</v>
      </c>
      <c r="C131" s="9"/>
      <c r="D131" s="9"/>
      <c r="E131" s="9"/>
    </row>
    <row r="132" spans="2:5" x14ac:dyDescent="0.3">
      <c r="B132" s="9" t="s">
        <v>39</v>
      </c>
      <c r="C132" s="9"/>
      <c r="D132" s="9"/>
      <c r="E132" s="9"/>
    </row>
    <row r="133" spans="2:5" x14ac:dyDescent="0.3">
      <c r="B133" s="9" t="s">
        <v>38</v>
      </c>
      <c r="C133" s="9"/>
      <c r="D133" s="9"/>
      <c r="E133" s="9"/>
    </row>
    <row r="139" spans="2:5" x14ac:dyDescent="0.3">
      <c r="B139" t="s">
        <v>8</v>
      </c>
    </row>
    <row r="141" spans="2:5" x14ac:dyDescent="0.3">
      <c r="B141" t="s">
        <v>9</v>
      </c>
      <c r="C141" t="s">
        <v>10</v>
      </c>
    </row>
  </sheetData>
  <mergeCells count="8">
    <mergeCell ref="C113:D113"/>
    <mergeCell ref="B118:D118"/>
    <mergeCell ref="C7:D7"/>
    <mergeCell ref="B12:D12"/>
    <mergeCell ref="C43:D43"/>
    <mergeCell ref="B48:D48"/>
    <mergeCell ref="C78:D78"/>
    <mergeCell ref="B83:D8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71"/>
  <sheetViews>
    <sheetView topLeftCell="A41" workbookViewId="0">
      <selection activeCell="I47" sqref="I47"/>
    </sheetView>
  </sheetViews>
  <sheetFormatPr defaultRowHeight="14.4" x14ac:dyDescent="0.3"/>
  <cols>
    <col min="1" max="1" width="7" customWidth="1"/>
    <col min="2" max="2" width="30.77734375" customWidth="1"/>
    <col min="3" max="3" width="10.77734375" customWidth="1"/>
    <col min="4" max="4" width="12.44140625" customWidth="1"/>
    <col min="5" max="5" width="11" customWidth="1"/>
  </cols>
  <sheetData>
    <row r="4" spans="2:5" ht="15.6" x14ac:dyDescent="0.3">
      <c r="C4" s="4" t="s">
        <v>4</v>
      </c>
      <c r="D4" s="4"/>
    </row>
    <row r="5" spans="2:5" ht="15.6" x14ac:dyDescent="0.3">
      <c r="C5" s="4" t="s">
        <v>5</v>
      </c>
      <c r="D5" s="4"/>
    </row>
    <row r="6" spans="2:5" x14ac:dyDescent="0.3">
      <c r="B6" s="5" t="s">
        <v>24</v>
      </c>
      <c r="C6" s="5"/>
      <c r="D6" s="5"/>
      <c r="E6" s="5"/>
    </row>
    <row r="7" spans="2:5" x14ac:dyDescent="0.3">
      <c r="B7" s="5"/>
      <c r="C7" s="5" t="s">
        <v>59</v>
      </c>
      <c r="D7" s="5"/>
      <c r="E7" s="5"/>
    </row>
    <row r="8" spans="2:5" x14ac:dyDescent="0.3">
      <c r="B8" s="20" t="s">
        <v>51</v>
      </c>
      <c r="C8" s="31" t="s">
        <v>183</v>
      </c>
      <c r="D8" s="31"/>
    </row>
    <row r="11" spans="2:5" ht="28.8" x14ac:dyDescent="0.3">
      <c r="B11" s="1" t="s">
        <v>0</v>
      </c>
      <c r="C11" s="2" t="s">
        <v>1</v>
      </c>
      <c r="D11" s="2" t="s">
        <v>2</v>
      </c>
      <c r="E11" s="2" t="s">
        <v>3</v>
      </c>
    </row>
    <row r="12" spans="2:5" x14ac:dyDescent="0.3">
      <c r="B12" s="3" t="s">
        <v>25</v>
      </c>
      <c r="C12" s="1">
        <v>28088.400000000005</v>
      </c>
      <c r="D12" s="1">
        <v>25082.09</v>
      </c>
      <c r="E12" s="1">
        <f>C12</f>
        <v>28088.400000000005</v>
      </c>
    </row>
    <row r="13" spans="2:5" x14ac:dyDescent="0.3">
      <c r="B13" s="28" t="s">
        <v>7</v>
      </c>
      <c r="C13" s="29"/>
      <c r="D13" s="30"/>
      <c r="E13" s="1">
        <f>C12-E12</f>
        <v>0</v>
      </c>
    </row>
    <row r="15" spans="2:5" x14ac:dyDescent="0.3">
      <c r="B15" s="5" t="s">
        <v>26</v>
      </c>
    </row>
    <row r="17" spans="2:5" x14ac:dyDescent="0.3">
      <c r="B17" s="9" t="s">
        <v>27</v>
      </c>
    </row>
    <row r="18" spans="2:5" x14ac:dyDescent="0.3">
      <c r="B18" s="9" t="s">
        <v>28</v>
      </c>
      <c r="C18" s="9"/>
      <c r="D18" s="9"/>
      <c r="E18" s="9"/>
    </row>
    <row r="19" spans="2:5" x14ac:dyDescent="0.3">
      <c r="B19" s="9" t="s">
        <v>29</v>
      </c>
      <c r="C19" s="9"/>
      <c r="D19" s="9"/>
      <c r="E19" s="9"/>
    </row>
    <row r="20" spans="2:5" x14ac:dyDescent="0.3">
      <c r="B20" s="9" t="s">
        <v>30</v>
      </c>
      <c r="C20" s="9"/>
      <c r="D20" s="9"/>
      <c r="E20" s="9"/>
    </row>
    <row r="21" spans="2:5" x14ac:dyDescent="0.3">
      <c r="B21" s="9" t="s">
        <v>31</v>
      </c>
      <c r="C21" s="9"/>
      <c r="D21" s="9"/>
      <c r="E21" s="9"/>
    </row>
    <row r="22" spans="2:5" x14ac:dyDescent="0.3">
      <c r="B22" s="9" t="s">
        <v>32</v>
      </c>
      <c r="C22" s="9"/>
      <c r="D22" s="9"/>
      <c r="E22" s="9"/>
    </row>
    <row r="23" spans="2:5" x14ac:dyDescent="0.3">
      <c r="B23" s="9" t="s">
        <v>33</v>
      </c>
      <c r="C23" s="9"/>
      <c r="D23" s="9"/>
      <c r="E23" s="9"/>
    </row>
    <row r="24" spans="2:5" x14ac:dyDescent="0.3">
      <c r="B24" s="9" t="s">
        <v>34</v>
      </c>
      <c r="C24" s="9"/>
      <c r="D24" s="9"/>
      <c r="E24" s="9"/>
    </row>
    <row r="25" spans="2:5" x14ac:dyDescent="0.3">
      <c r="B25" s="9" t="s">
        <v>35</v>
      </c>
      <c r="C25" s="9"/>
      <c r="D25" s="9"/>
      <c r="E25" s="9"/>
    </row>
    <row r="26" spans="2:5" x14ac:dyDescent="0.3">
      <c r="B26" s="9" t="s">
        <v>36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9" spans="2:5" ht="15.6" x14ac:dyDescent="0.3">
      <c r="C39" s="4" t="s">
        <v>4</v>
      </c>
      <c r="D39" s="4"/>
    </row>
    <row r="40" spans="2:5" ht="15.6" x14ac:dyDescent="0.3">
      <c r="C40" s="4" t="s">
        <v>5</v>
      </c>
      <c r="D40" s="4"/>
    </row>
    <row r="41" spans="2:5" x14ac:dyDescent="0.3">
      <c r="B41" s="5" t="s">
        <v>24</v>
      </c>
      <c r="C41" s="5"/>
      <c r="D41" s="5"/>
      <c r="E41" s="5"/>
    </row>
    <row r="42" spans="2:5" x14ac:dyDescent="0.3">
      <c r="B42" s="5"/>
      <c r="C42" s="5" t="s">
        <v>59</v>
      </c>
      <c r="D42" s="5"/>
      <c r="E42" s="5"/>
    </row>
    <row r="43" spans="2:5" x14ac:dyDescent="0.3">
      <c r="B43" s="20" t="s">
        <v>51</v>
      </c>
      <c r="C43" s="31" t="s">
        <v>198</v>
      </c>
      <c r="D43" s="31"/>
    </row>
    <row r="46" spans="2:5" ht="28.8" x14ac:dyDescent="0.3">
      <c r="B46" s="1" t="s">
        <v>0</v>
      </c>
      <c r="C46" s="2" t="s">
        <v>1</v>
      </c>
      <c r="D46" s="2" t="s">
        <v>2</v>
      </c>
      <c r="E46" s="2" t="s">
        <v>3</v>
      </c>
    </row>
    <row r="47" spans="2:5" x14ac:dyDescent="0.3">
      <c r="B47" s="3" t="s">
        <v>25</v>
      </c>
      <c r="C47" s="1">
        <v>77965.8</v>
      </c>
      <c r="D47" s="1">
        <v>58378.98</v>
      </c>
      <c r="E47" s="1">
        <f>C47</f>
        <v>77965.8</v>
      </c>
    </row>
    <row r="48" spans="2:5" x14ac:dyDescent="0.3">
      <c r="B48" s="28" t="s">
        <v>7</v>
      </c>
      <c r="C48" s="29"/>
      <c r="D48" s="30"/>
      <c r="E48" s="1">
        <f>C47-E47</f>
        <v>0</v>
      </c>
    </row>
    <row r="50" spans="2:5" x14ac:dyDescent="0.3">
      <c r="B50" s="5" t="s">
        <v>26</v>
      </c>
    </row>
    <row r="52" spans="2:5" x14ac:dyDescent="0.3">
      <c r="B52" s="9" t="s">
        <v>27</v>
      </c>
    </row>
    <row r="53" spans="2:5" x14ac:dyDescent="0.3">
      <c r="B53" s="9" t="s">
        <v>28</v>
      </c>
      <c r="C53" s="9"/>
      <c r="D53" s="9"/>
      <c r="E53" s="9"/>
    </row>
    <row r="54" spans="2:5" x14ac:dyDescent="0.3">
      <c r="B54" s="9" t="s">
        <v>29</v>
      </c>
      <c r="C54" s="9"/>
      <c r="D54" s="9"/>
      <c r="E54" s="9"/>
    </row>
    <row r="55" spans="2:5" x14ac:dyDescent="0.3">
      <c r="B55" s="9" t="s">
        <v>30</v>
      </c>
      <c r="C55" s="9"/>
      <c r="D55" s="9"/>
      <c r="E55" s="9"/>
    </row>
    <row r="56" spans="2:5" x14ac:dyDescent="0.3">
      <c r="B56" s="9" t="s">
        <v>31</v>
      </c>
      <c r="C56" s="9"/>
      <c r="D56" s="9"/>
      <c r="E56" s="9"/>
    </row>
    <row r="57" spans="2:5" x14ac:dyDescent="0.3">
      <c r="B57" s="9" t="s">
        <v>32</v>
      </c>
      <c r="C57" s="9"/>
      <c r="D57" s="9"/>
      <c r="E57" s="9"/>
    </row>
    <row r="58" spans="2:5" x14ac:dyDescent="0.3">
      <c r="B58" s="9" t="s">
        <v>33</v>
      </c>
      <c r="C58" s="9"/>
      <c r="D58" s="9"/>
      <c r="E58" s="9"/>
    </row>
    <row r="59" spans="2:5" x14ac:dyDescent="0.3">
      <c r="B59" s="9" t="s">
        <v>34</v>
      </c>
      <c r="C59" s="9"/>
      <c r="D59" s="9"/>
      <c r="E59" s="9"/>
    </row>
    <row r="60" spans="2:5" x14ac:dyDescent="0.3">
      <c r="B60" s="9" t="s">
        <v>35</v>
      </c>
      <c r="C60" s="9"/>
      <c r="D60" s="9"/>
      <c r="E60" s="9"/>
    </row>
    <row r="61" spans="2:5" x14ac:dyDescent="0.3">
      <c r="B61" s="9" t="s">
        <v>36</v>
      </c>
      <c r="C61" s="9"/>
      <c r="D61" s="9"/>
      <c r="E61" s="9"/>
    </row>
    <row r="62" spans="2:5" x14ac:dyDescent="0.3">
      <c r="B62" s="9" t="s">
        <v>39</v>
      </c>
      <c r="C62" s="9"/>
      <c r="D62" s="9"/>
      <c r="E62" s="9"/>
    </row>
    <row r="63" spans="2:5" x14ac:dyDescent="0.3">
      <c r="B63" s="9" t="s">
        <v>38</v>
      </c>
      <c r="C63" s="9"/>
      <c r="D63" s="9"/>
      <c r="E63" s="9"/>
    </row>
    <row r="69" spans="2:3" x14ac:dyDescent="0.3">
      <c r="B69" t="s">
        <v>8</v>
      </c>
    </row>
    <row r="71" spans="2:3" x14ac:dyDescent="0.3">
      <c r="B71" t="s">
        <v>9</v>
      </c>
      <c r="C71" t="s">
        <v>10</v>
      </c>
    </row>
  </sheetData>
  <mergeCells count="4">
    <mergeCell ref="C8:D8"/>
    <mergeCell ref="B13:D13"/>
    <mergeCell ref="C43:D43"/>
    <mergeCell ref="B48:D4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88"/>
  <sheetViews>
    <sheetView topLeftCell="A473" workbookViewId="0">
      <selection activeCell="M489" sqref="M489"/>
    </sheetView>
  </sheetViews>
  <sheetFormatPr defaultRowHeight="14.4" x14ac:dyDescent="0.3"/>
  <cols>
    <col min="1" max="1" width="7.5546875" customWidth="1"/>
    <col min="2" max="2" width="29.21875" customWidth="1"/>
    <col min="3" max="3" width="11.88671875" customWidth="1"/>
    <col min="4" max="4" width="10.6640625" customWidth="1"/>
    <col min="5" max="5" width="12.33203125" customWidth="1"/>
  </cols>
  <sheetData>
    <row r="3" spans="2:5" ht="15.6" x14ac:dyDescent="0.3">
      <c r="C3" s="4" t="s">
        <v>4</v>
      </c>
      <c r="D3" s="4"/>
    </row>
    <row r="4" spans="2:5" ht="15.6" x14ac:dyDescent="0.3">
      <c r="C4" s="4" t="s">
        <v>5</v>
      </c>
      <c r="D4" s="4"/>
    </row>
    <row r="5" spans="2:5" x14ac:dyDescent="0.3">
      <c r="B5" s="5" t="s">
        <v>24</v>
      </c>
      <c r="C5" s="5"/>
      <c r="D5" s="5"/>
      <c r="E5" s="5"/>
    </row>
    <row r="6" spans="2:5" x14ac:dyDescent="0.3">
      <c r="B6" s="5"/>
      <c r="C6" s="5" t="s">
        <v>59</v>
      </c>
      <c r="D6" s="5"/>
      <c r="E6" s="5"/>
    </row>
    <row r="7" spans="2:5" x14ac:dyDescent="0.3">
      <c r="B7" s="20" t="s">
        <v>51</v>
      </c>
      <c r="C7" s="31" t="s">
        <v>184</v>
      </c>
      <c r="D7" s="31"/>
    </row>
    <row r="10" spans="2:5" ht="28.8" x14ac:dyDescent="0.3">
      <c r="B10" s="1" t="s">
        <v>0</v>
      </c>
      <c r="C10" s="2" t="s">
        <v>1</v>
      </c>
      <c r="D10" s="2" t="s">
        <v>2</v>
      </c>
      <c r="E10" s="2" t="s">
        <v>3</v>
      </c>
    </row>
    <row r="11" spans="2:5" x14ac:dyDescent="0.3">
      <c r="B11" s="3" t="s">
        <v>25</v>
      </c>
      <c r="C11" s="1">
        <f>397371.96+63779.21</f>
        <v>461151.17000000004</v>
      </c>
      <c r="D11" s="1">
        <f>328145.14+63779.21</f>
        <v>391924.35000000003</v>
      </c>
      <c r="E11" s="1">
        <f>C11</f>
        <v>461151.17000000004</v>
      </c>
    </row>
    <row r="12" spans="2:5" x14ac:dyDescent="0.3">
      <c r="B12" s="28" t="s">
        <v>7</v>
      </c>
      <c r="C12" s="29"/>
      <c r="D12" s="30"/>
      <c r="E12" s="1">
        <f>C11-E11</f>
        <v>0</v>
      </c>
    </row>
    <row r="14" spans="2:5" x14ac:dyDescent="0.3">
      <c r="B14" s="5" t="s">
        <v>26</v>
      </c>
    </row>
    <row r="16" spans="2:5" x14ac:dyDescent="0.3">
      <c r="B16" s="9" t="s">
        <v>27</v>
      </c>
    </row>
    <row r="17" spans="2:5" x14ac:dyDescent="0.3">
      <c r="B17" s="9" t="s">
        <v>28</v>
      </c>
      <c r="C17" s="9"/>
      <c r="D17" s="9"/>
      <c r="E17" s="9"/>
    </row>
    <row r="18" spans="2:5" x14ac:dyDescent="0.3">
      <c r="B18" s="9" t="s">
        <v>29</v>
      </c>
      <c r="C18" s="9"/>
      <c r="D18" s="9"/>
      <c r="E18" s="9"/>
    </row>
    <row r="19" spans="2:5" x14ac:dyDescent="0.3">
      <c r="B19" s="9" t="s">
        <v>30</v>
      </c>
      <c r="C19" s="9"/>
      <c r="D19" s="9"/>
      <c r="E19" s="9"/>
    </row>
    <row r="20" spans="2:5" x14ac:dyDescent="0.3">
      <c r="B20" s="9" t="s">
        <v>31</v>
      </c>
      <c r="C20" s="9"/>
      <c r="D20" s="9"/>
      <c r="E20" s="9"/>
    </row>
    <row r="21" spans="2:5" x14ac:dyDescent="0.3">
      <c r="B21" s="9" t="s">
        <v>32</v>
      </c>
      <c r="C21" s="9"/>
      <c r="D21" s="9"/>
      <c r="E21" s="9"/>
    </row>
    <row r="22" spans="2:5" x14ac:dyDescent="0.3">
      <c r="B22" s="9" t="s">
        <v>33</v>
      </c>
      <c r="C22" s="9"/>
      <c r="D22" s="9"/>
      <c r="E22" s="9"/>
    </row>
    <row r="23" spans="2:5" x14ac:dyDescent="0.3">
      <c r="B23" s="9" t="s">
        <v>34</v>
      </c>
      <c r="C23" s="9"/>
      <c r="D23" s="9"/>
      <c r="E23" s="9"/>
    </row>
    <row r="24" spans="2:5" x14ac:dyDescent="0.3">
      <c r="B24" s="9" t="s">
        <v>35</v>
      </c>
      <c r="C24" s="9"/>
      <c r="D24" s="9"/>
      <c r="E24" s="9"/>
    </row>
    <row r="25" spans="2:5" x14ac:dyDescent="0.3">
      <c r="B25" s="9" t="s">
        <v>36</v>
      </c>
      <c r="C25" s="9"/>
      <c r="D25" s="9"/>
      <c r="E25" s="9"/>
    </row>
    <row r="26" spans="2:5" x14ac:dyDescent="0.3">
      <c r="B26" s="9" t="s">
        <v>39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7" spans="2:5" ht="15.6" x14ac:dyDescent="0.3">
      <c r="C37" s="4" t="s">
        <v>4</v>
      </c>
      <c r="D37" s="4"/>
    </row>
    <row r="38" spans="2:5" ht="15.6" x14ac:dyDescent="0.3">
      <c r="C38" s="4" t="s">
        <v>5</v>
      </c>
      <c r="D38" s="4"/>
    </row>
    <row r="39" spans="2:5" x14ac:dyDescent="0.3">
      <c r="B39" s="5" t="s">
        <v>24</v>
      </c>
      <c r="C39" s="5"/>
      <c r="D39" s="5"/>
      <c r="E39" s="5"/>
    </row>
    <row r="40" spans="2:5" x14ac:dyDescent="0.3">
      <c r="B40" s="5"/>
      <c r="C40" s="5" t="s">
        <v>59</v>
      </c>
      <c r="D40" s="5"/>
      <c r="E40" s="5"/>
    </row>
    <row r="41" spans="2:5" x14ac:dyDescent="0.3">
      <c r="B41" s="20" t="s">
        <v>51</v>
      </c>
      <c r="C41" s="31" t="s">
        <v>185</v>
      </c>
      <c r="D41" s="31"/>
    </row>
    <row r="44" spans="2:5" ht="28.8" x14ac:dyDescent="0.3">
      <c r="B44" s="1" t="s">
        <v>0</v>
      </c>
      <c r="C44" s="2" t="s">
        <v>1</v>
      </c>
      <c r="D44" s="2" t="s">
        <v>2</v>
      </c>
      <c r="E44" s="2" t="s">
        <v>3</v>
      </c>
    </row>
    <row r="45" spans="2:5" x14ac:dyDescent="0.3">
      <c r="B45" s="3" t="s">
        <v>25</v>
      </c>
      <c r="C45" s="1">
        <f>294285.66+31596.07</f>
        <v>325881.73</v>
      </c>
      <c r="D45" s="1">
        <f>251195.61+31596.07</f>
        <v>282791.67999999999</v>
      </c>
      <c r="E45" s="1">
        <f>C45</f>
        <v>325881.73</v>
      </c>
    </row>
    <row r="46" spans="2:5" x14ac:dyDescent="0.3">
      <c r="B46" s="28" t="s">
        <v>7</v>
      </c>
      <c r="C46" s="29"/>
      <c r="D46" s="30"/>
      <c r="E46" s="1">
        <f>C45-E45</f>
        <v>0</v>
      </c>
    </row>
    <row r="48" spans="2:5" x14ac:dyDescent="0.3">
      <c r="B48" s="5" t="s">
        <v>26</v>
      </c>
    </row>
    <row r="50" spans="2:5" x14ac:dyDescent="0.3">
      <c r="B50" s="9" t="s">
        <v>27</v>
      </c>
    </row>
    <row r="51" spans="2:5" x14ac:dyDescent="0.3">
      <c r="B51" s="9" t="s">
        <v>28</v>
      </c>
      <c r="C51" s="9"/>
      <c r="D51" s="9"/>
      <c r="E51" s="9"/>
    </row>
    <row r="52" spans="2:5" x14ac:dyDescent="0.3">
      <c r="B52" s="9" t="s">
        <v>29</v>
      </c>
      <c r="C52" s="9"/>
      <c r="D52" s="9"/>
      <c r="E52" s="9"/>
    </row>
    <row r="53" spans="2:5" x14ac:dyDescent="0.3">
      <c r="B53" s="9" t="s">
        <v>30</v>
      </c>
      <c r="C53" s="9"/>
      <c r="D53" s="9"/>
      <c r="E53" s="9"/>
    </row>
    <row r="54" spans="2:5" x14ac:dyDescent="0.3">
      <c r="B54" s="9" t="s">
        <v>31</v>
      </c>
      <c r="C54" s="9"/>
      <c r="D54" s="9"/>
      <c r="E54" s="9"/>
    </row>
    <row r="55" spans="2:5" x14ac:dyDescent="0.3">
      <c r="B55" s="9" t="s">
        <v>32</v>
      </c>
      <c r="C55" s="9"/>
      <c r="D55" s="9"/>
      <c r="E55" s="9"/>
    </row>
    <row r="56" spans="2:5" x14ac:dyDescent="0.3">
      <c r="B56" s="9" t="s">
        <v>33</v>
      </c>
      <c r="C56" s="9"/>
      <c r="D56" s="9"/>
      <c r="E56" s="9"/>
    </row>
    <row r="57" spans="2:5" x14ac:dyDescent="0.3">
      <c r="B57" s="9" t="s">
        <v>34</v>
      </c>
      <c r="C57" s="9"/>
      <c r="D57" s="9"/>
      <c r="E57" s="9"/>
    </row>
    <row r="58" spans="2:5" x14ac:dyDescent="0.3">
      <c r="B58" s="9" t="s">
        <v>35</v>
      </c>
      <c r="C58" s="9"/>
      <c r="D58" s="9"/>
      <c r="E58" s="9"/>
    </row>
    <row r="59" spans="2:5" x14ac:dyDescent="0.3">
      <c r="B59" s="9" t="s">
        <v>36</v>
      </c>
      <c r="C59" s="9"/>
      <c r="D59" s="9"/>
      <c r="E59" s="9"/>
    </row>
    <row r="60" spans="2:5" x14ac:dyDescent="0.3">
      <c r="B60" s="9" t="s">
        <v>39</v>
      </c>
      <c r="C60" s="9"/>
      <c r="D60" s="9"/>
      <c r="E60" s="9"/>
    </row>
    <row r="61" spans="2:5" x14ac:dyDescent="0.3">
      <c r="B61" s="9" t="s">
        <v>38</v>
      </c>
      <c r="C61" s="9"/>
      <c r="D61" s="9"/>
      <c r="E61" s="9"/>
    </row>
    <row r="67" spans="2:5" x14ac:dyDescent="0.3">
      <c r="B67" t="s">
        <v>8</v>
      </c>
    </row>
    <row r="69" spans="2:5" x14ac:dyDescent="0.3">
      <c r="B69" t="s">
        <v>9</v>
      </c>
      <c r="C69" t="s">
        <v>10</v>
      </c>
    </row>
    <row r="72" spans="2:5" ht="15.6" x14ac:dyDescent="0.3">
      <c r="C72" s="4" t="s">
        <v>4</v>
      </c>
      <c r="D72" s="4"/>
    </row>
    <row r="73" spans="2:5" ht="15.6" x14ac:dyDescent="0.3">
      <c r="C73" s="4" t="s">
        <v>5</v>
      </c>
      <c r="D73" s="4"/>
    </row>
    <row r="74" spans="2:5" x14ac:dyDescent="0.3">
      <c r="B74" s="5" t="s">
        <v>24</v>
      </c>
      <c r="C74" s="5"/>
      <c r="D74" s="5"/>
      <c r="E74" s="5"/>
    </row>
    <row r="75" spans="2:5" x14ac:dyDescent="0.3">
      <c r="B75" s="5"/>
      <c r="C75" s="5" t="s">
        <v>59</v>
      </c>
      <c r="D75" s="5"/>
      <c r="E75" s="5"/>
    </row>
    <row r="76" spans="2:5" x14ac:dyDescent="0.3">
      <c r="B76" s="20" t="s">
        <v>51</v>
      </c>
      <c r="C76" s="31" t="s">
        <v>186</v>
      </c>
      <c r="D76" s="31"/>
    </row>
    <row r="79" spans="2:5" ht="28.8" x14ac:dyDescent="0.3">
      <c r="B79" s="1" t="s">
        <v>0</v>
      </c>
      <c r="C79" s="2" t="s">
        <v>1</v>
      </c>
      <c r="D79" s="2" t="s">
        <v>2</v>
      </c>
      <c r="E79" s="2" t="s">
        <v>3</v>
      </c>
    </row>
    <row r="80" spans="2:5" x14ac:dyDescent="0.3">
      <c r="B80" s="3" t="s">
        <v>25</v>
      </c>
      <c r="C80" s="1">
        <f>359793.24+117767.6</f>
        <v>477560.83999999997</v>
      </c>
      <c r="D80" s="1">
        <f>317240.92+117767.6</f>
        <v>435008.52</v>
      </c>
      <c r="E80" s="1">
        <f>C80</f>
        <v>477560.83999999997</v>
      </c>
    </row>
    <row r="81" spans="2:5" x14ac:dyDescent="0.3">
      <c r="B81" s="28" t="s">
        <v>7</v>
      </c>
      <c r="C81" s="29"/>
      <c r="D81" s="30"/>
      <c r="E81" s="1">
        <f>C80-E80</f>
        <v>0</v>
      </c>
    </row>
    <row r="83" spans="2:5" x14ac:dyDescent="0.3">
      <c r="B83" s="5" t="s">
        <v>26</v>
      </c>
    </row>
    <row r="85" spans="2:5" x14ac:dyDescent="0.3">
      <c r="B85" s="9" t="s">
        <v>27</v>
      </c>
    </row>
    <row r="86" spans="2:5" x14ac:dyDescent="0.3">
      <c r="B86" s="9" t="s">
        <v>28</v>
      </c>
      <c r="C86" s="9"/>
      <c r="D86" s="9"/>
      <c r="E86" s="9"/>
    </row>
    <row r="87" spans="2:5" x14ac:dyDescent="0.3">
      <c r="B87" s="9" t="s">
        <v>29</v>
      </c>
      <c r="C87" s="9"/>
      <c r="D87" s="9"/>
      <c r="E87" s="9"/>
    </row>
    <row r="88" spans="2:5" x14ac:dyDescent="0.3">
      <c r="B88" s="9" t="s">
        <v>30</v>
      </c>
      <c r="C88" s="9"/>
      <c r="D88" s="9"/>
      <c r="E88" s="9"/>
    </row>
    <row r="89" spans="2:5" x14ac:dyDescent="0.3">
      <c r="B89" s="9" t="s">
        <v>31</v>
      </c>
      <c r="C89" s="9"/>
      <c r="D89" s="9"/>
      <c r="E89" s="9"/>
    </row>
    <row r="90" spans="2:5" x14ac:dyDescent="0.3">
      <c r="B90" s="9" t="s">
        <v>32</v>
      </c>
      <c r="C90" s="9"/>
      <c r="D90" s="9"/>
      <c r="E90" s="9"/>
    </row>
    <row r="91" spans="2:5" x14ac:dyDescent="0.3">
      <c r="B91" s="9" t="s">
        <v>33</v>
      </c>
      <c r="C91" s="9"/>
      <c r="D91" s="9"/>
      <c r="E91" s="9"/>
    </row>
    <row r="92" spans="2:5" x14ac:dyDescent="0.3">
      <c r="B92" s="9" t="s">
        <v>34</v>
      </c>
      <c r="C92" s="9"/>
      <c r="D92" s="9"/>
      <c r="E92" s="9"/>
    </row>
    <row r="93" spans="2:5" x14ac:dyDescent="0.3">
      <c r="B93" s="9" t="s">
        <v>35</v>
      </c>
      <c r="C93" s="9"/>
      <c r="D93" s="9"/>
      <c r="E93" s="9"/>
    </row>
    <row r="94" spans="2:5" x14ac:dyDescent="0.3">
      <c r="B94" s="9" t="s">
        <v>36</v>
      </c>
      <c r="C94" s="9"/>
      <c r="D94" s="9"/>
      <c r="E94" s="9"/>
    </row>
    <row r="95" spans="2:5" x14ac:dyDescent="0.3">
      <c r="B95" s="9" t="s">
        <v>39</v>
      </c>
      <c r="C95" s="9"/>
      <c r="D95" s="9"/>
      <c r="E95" s="9"/>
    </row>
    <row r="96" spans="2:5" x14ac:dyDescent="0.3">
      <c r="B96" s="9" t="s">
        <v>38</v>
      </c>
      <c r="C96" s="9"/>
      <c r="D96" s="9"/>
      <c r="E96" s="9"/>
    </row>
    <row r="102" spans="2:5" x14ac:dyDescent="0.3">
      <c r="B102" t="s">
        <v>8</v>
      </c>
    </row>
    <row r="104" spans="2:5" x14ac:dyDescent="0.3">
      <c r="B104" t="s">
        <v>9</v>
      </c>
      <c r="C104" t="s">
        <v>10</v>
      </c>
    </row>
    <row r="107" spans="2:5" ht="15.6" x14ac:dyDescent="0.3">
      <c r="C107" s="4" t="s">
        <v>4</v>
      </c>
      <c r="D107" s="4"/>
    </row>
    <row r="108" spans="2:5" ht="15.6" x14ac:dyDescent="0.3">
      <c r="C108" s="4" t="s">
        <v>5</v>
      </c>
      <c r="D108" s="4"/>
    </row>
    <row r="109" spans="2:5" x14ac:dyDescent="0.3">
      <c r="B109" s="5" t="s">
        <v>24</v>
      </c>
      <c r="C109" s="5"/>
      <c r="D109" s="5"/>
      <c r="E109" s="5"/>
    </row>
    <row r="110" spans="2:5" x14ac:dyDescent="0.3">
      <c r="B110" s="5"/>
      <c r="C110" s="5" t="s">
        <v>59</v>
      </c>
      <c r="D110" s="5"/>
      <c r="E110" s="5"/>
    </row>
    <row r="111" spans="2:5" x14ac:dyDescent="0.3">
      <c r="B111" s="20" t="s">
        <v>51</v>
      </c>
      <c r="C111" s="31" t="s">
        <v>187</v>
      </c>
      <c r="D111" s="31"/>
    </row>
    <row r="114" spans="2:5" ht="28.8" x14ac:dyDescent="0.3">
      <c r="B114" s="1" t="s">
        <v>0</v>
      </c>
      <c r="C114" s="2" t="s">
        <v>1</v>
      </c>
      <c r="D114" s="2" t="s">
        <v>2</v>
      </c>
      <c r="E114" s="2" t="s">
        <v>3</v>
      </c>
    </row>
    <row r="115" spans="2:5" x14ac:dyDescent="0.3">
      <c r="B115" s="3" t="s">
        <v>25</v>
      </c>
      <c r="C115" s="1">
        <f>403507.02+28042.37</f>
        <v>431549.39</v>
      </c>
      <c r="D115" s="1">
        <f>352485.94+28042.37</f>
        <v>380528.31</v>
      </c>
      <c r="E115" s="1">
        <f>C115</f>
        <v>431549.39</v>
      </c>
    </row>
    <row r="116" spans="2:5" x14ac:dyDescent="0.3">
      <c r="B116" s="28" t="s">
        <v>7</v>
      </c>
      <c r="C116" s="29"/>
      <c r="D116" s="30"/>
      <c r="E116" s="1">
        <f>C115-E115</f>
        <v>0</v>
      </c>
    </row>
    <row r="118" spans="2:5" x14ac:dyDescent="0.3">
      <c r="B118" s="5" t="s">
        <v>26</v>
      </c>
    </row>
    <row r="120" spans="2:5" x14ac:dyDescent="0.3">
      <c r="B120" s="9" t="s">
        <v>27</v>
      </c>
    </row>
    <row r="121" spans="2:5" x14ac:dyDescent="0.3">
      <c r="B121" s="9" t="s">
        <v>28</v>
      </c>
      <c r="C121" s="9"/>
      <c r="D121" s="9"/>
      <c r="E121" s="9"/>
    </row>
    <row r="122" spans="2:5" x14ac:dyDescent="0.3">
      <c r="B122" s="9" t="s">
        <v>29</v>
      </c>
      <c r="C122" s="9"/>
      <c r="D122" s="9"/>
      <c r="E122" s="9"/>
    </row>
    <row r="123" spans="2:5" x14ac:dyDescent="0.3">
      <c r="B123" s="9" t="s">
        <v>30</v>
      </c>
      <c r="C123" s="9"/>
      <c r="D123" s="9"/>
      <c r="E123" s="9"/>
    </row>
    <row r="124" spans="2:5" x14ac:dyDescent="0.3">
      <c r="B124" s="9" t="s">
        <v>31</v>
      </c>
      <c r="C124" s="9"/>
      <c r="D124" s="9"/>
      <c r="E124" s="9"/>
    </row>
    <row r="125" spans="2:5" x14ac:dyDescent="0.3">
      <c r="B125" s="9" t="s">
        <v>32</v>
      </c>
      <c r="C125" s="9"/>
      <c r="D125" s="9"/>
      <c r="E125" s="9"/>
    </row>
    <row r="126" spans="2:5" x14ac:dyDescent="0.3">
      <c r="B126" s="9" t="s">
        <v>33</v>
      </c>
      <c r="C126" s="9"/>
      <c r="D126" s="9"/>
      <c r="E126" s="9"/>
    </row>
    <row r="127" spans="2:5" x14ac:dyDescent="0.3">
      <c r="B127" s="9" t="s">
        <v>34</v>
      </c>
      <c r="C127" s="9"/>
      <c r="D127" s="9"/>
      <c r="E127" s="9"/>
    </row>
    <row r="128" spans="2:5" x14ac:dyDescent="0.3">
      <c r="B128" s="9" t="s">
        <v>35</v>
      </c>
      <c r="C128" s="9"/>
      <c r="D128" s="9"/>
      <c r="E128" s="9"/>
    </row>
    <row r="129" spans="2:5" x14ac:dyDescent="0.3">
      <c r="B129" s="9" t="s">
        <v>36</v>
      </c>
      <c r="C129" s="9"/>
      <c r="D129" s="9"/>
      <c r="E129" s="9"/>
    </row>
    <row r="130" spans="2:5" x14ac:dyDescent="0.3">
      <c r="B130" s="9" t="s">
        <v>39</v>
      </c>
      <c r="C130" s="9"/>
      <c r="D130" s="9"/>
      <c r="E130" s="9"/>
    </row>
    <row r="131" spans="2:5" x14ac:dyDescent="0.3">
      <c r="B131" s="9" t="s">
        <v>38</v>
      </c>
      <c r="C131" s="9"/>
      <c r="D131" s="9"/>
      <c r="E131" s="9"/>
    </row>
    <row r="137" spans="2:5" x14ac:dyDescent="0.3">
      <c r="B137" t="s">
        <v>8</v>
      </c>
    </row>
    <row r="139" spans="2:5" x14ac:dyDescent="0.3">
      <c r="B139" t="s">
        <v>9</v>
      </c>
      <c r="C139" t="s">
        <v>10</v>
      </c>
    </row>
    <row r="142" spans="2:5" ht="15.6" x14ac:dyDescent="0.3">
      <c r="C142" s="4" t="s">
        <v>4</v>
      </c>
      <c r="D142" s="4"/>
    </row>
    <row r="143" spans="2:5" ht="15.6" x14ac:dyDescent="0.3">
      <c r="C143" s="4" t="s">
        <v>5</v>
      </c>
      <c r="D143" s="4"/>
    </row>
    <row r="144" spans="2:5" x14ac:dyDescent="0.3">
      <c r="B144" s="5" t="s">
        <v>24</v>
      </c>
      <c r="C144" s="5"/>
      <c r="D144" s="5"/>
      <c r="E144" s="5"/>
    </row>
    <row r="145" spans="2:5" x14ac:dyDescent="0.3">
      <c r="B145" s="5"/>
      <c r="C145" s="5" t="s">
        <v>59</v>
      </c>
      <c r="D145" s="5"/>
      <c r="E145" s="5"/>
    </row>
    <row r="146" spans="2:5" x14ac:dyDescent="0.3">
      <c r="B146" s="20" t="s">
        <v>51</v>
      </c>
      <c r="C146" s="31" t="s">
        <v>188</v>
      </c>
      <c r="D146" s="31"/>
    </row>
    <row r="149" spans="2:5" ht="28.8" x14ac:dyDescent="0.3">
      <c r="B149" s="1" t="s">
        <v>0</v>
      </c>
      <c r="C149" s="2" t="s">
        <v>1</v>
      </c>
      <c r="D149" s="2" t="s">
        <v>2</v>
      </c>
      <c r="E149" s="2" t="s">
        <v>3</v>
      </c>
    </row>
    <row r="150" spans="2:5" x14ac:dyDescent="0.3">
      <c r="B150" s="3" t="s">
        <v>25</v>
      </c>
      <c r="C150" s="1">
        <f>378567.72+107573.7</f>
        <v>486141.42</v>
      </c>
      <c r="D150" s="1">
        <f>317643.42+107573.7</f>
        <v>425217.12</v>
      </c>
      <c r="E150" s="1">
        <f>C150</f>
        <v>486141.42</v>
      </c>
    </row>
    <row r="151" spans="2:5" x14ac:dyDescent="0.3">
      <c r="B151" s="28" t="s">
        <v>7</v>
      </c>
      <c r="C151" s="29"/>
      <c r="D151" s="30"/>
      <c r="E151" s="1">
        <f>C150-E150</f>
        <v>0</v>
      </c>
    </row>
    <row r="153" spans="2:5" x14ac:dyDescent="0.3">
      <c r="B153" s="5" t="s">
        <v>26</v>
      </c>
    </row>
    <row r="155" spans="2:5" x14ac:dyDescent="0.3">
      <c r="B155" s="9" t="s">
        <v>27</v>
      </c>
    </row>
    <row r="156" spans="2:5" x14ac:dyDescent="0.3">
      <c r="B156" s="9" t="s">
        <v>28</v>
      </c>
      <c r="C156" s="9"/>
      <c r="D156" s="9"/>
      <c r="E156" s="9"/>
    </row>
    <row r="157" spans="2:5" x14ac:dyDescent="0.3">
      <c r="B157" s="9" t="s">
        <v>29</v>
      </c>
      <c r="C157" s="9"/>
      <c r="D157" s="9"/>
      <c r="E157" s="9"/>
    </row>
    <row r="158" spans="2:5" x14ac:dyDescent="0.3">
      <c r="B158" s="9" t="s">
        <v>30</v>
      </c>
      <c r="C158" s="9"/>
      <c r="D158" s="9"/>
      <c r="E158" s="9"/>
    </row>
    <row r="159" spans="2:5" x14ac:dyDescent="0.3">
      <c r="B159" s="9" t="s">
        <v>31</v>
      </c>
      <c r="C159" s="9"/>
      <c r="D159" s="9"/>
      <c r="E159" s="9"/>
    </row>
    <row r="160" spans="2:5" x14ac:dyDescent="0.3">
      <c r="B160" s="9" t="s">
        <v>32</v>
      </c>
      <c r="C160" s="9"/>
      <c r="D160" s="9"/>
      <c r="E160" s="9"/>
    </row>
    <row r="161" spans="2:5" x14ac:dyDescent="0.3">
      <c r="B161" s="9" t="s">
        <v>33</v>
      </c>
      <c r="C161" s="9"/>
      <c r="D161" s="9"/>
      <c r="E161" s="9"/>
    </row>
    <row r="162" spans="2:5" x14ac:dyDescent="0.3">
      <c r="B162" s="9" t="s">
        <v>34</v>
      </c>
      <c r="C162" s="9"/>
      <c r="D162" s="9"/>
      <c r="E162" s="9"/>
    </row>
    <row r="163" spans="2:5" x14ac:dyDescent="0.3">
      <c r="B163" s="9" t="s">
        <v>35</v>
      </c>
      <c r="C163" s="9"/>
      <c r="D163" s="9"/>
      <c r="E163" s="9"/>
    </row>
    <row r="164" spans="2:5" x14ac:dyDescent="0.3">
      <c r="B164" s="9" t="s">
        <v>36</v>
      </c>
      <c r="C164" s="9"/>
      <c r="D164" s="9"/>
      <c r="E164" s="9"/>
    </row>
    <row r="165" spans="2:5" x14ac:dyDescent="0.3">
      <c r="B165" s="9" t="s">
        <v>39</v>
      </c>
      <c r="C165" s="9"/>
      <c r="D165" s="9"/>
      <c r="E165" s="9"/>
    </row>
    <row r="166" spans="2:5" x14ac:dyDescent="0.3">
      <c r="B166" s="9" t="s">
        <v>38</v>
      </c>
      <c r="C166" s="9"/>
      <c r="D166" s="9"/>
      <c r="E166" s="9"/>
    </row>
    <row r="172" spans="2:5" x14ac:dyDescent="0.3">
      <c r="B172" t="s">
        <v>8</v>
      </c>
    </row>
    <row r="174" spans="2:5" x14ac:dyDescent="0.3">
      <c r="B174" t="s">
        <v>9</v>
      </c>
      <c r="C174" t="s">
        <v>10</v>
      </c>
    </row>
    <row r="177" spans="2:5" ht="15.6" x14ac:dyDescent="0.3">
      <c r="C177" s="4" t="s">
        <v>4</v>
      </c>
      <c r="D177" s="4"/>
    </row>
    <row r="178" spans="2:5" ht="15.6" x14ac:dyDescent="0.3">
      <c r="C178" s="4" t="s">
        <v>5</v>
      </c>
      <c r="D178" s="4"/>
    </row>
    <row r="179" spans="2:5" x14ac:dyDescent="0.3">
      <c r="B179" s="5" t="s">
        <v>24</v>
      </c>
      <c r="C179" s="5"/>
      <c r="D179" s="5"/>
      <c r="E179" s="5"/>
    </row>
    <row r="180" spans="2:5" x14ac:dyDescent="0.3">
      <c r="B180" s="5"/>
      <c r="C180" s="5" t="s">
        <v>59</v>
      </c>
      <c r="D180" s="5"/>
      <c r="E180" s="5"/>
    </row>
    <row r="181" spans="2:5" x14ac:dyDescent="0.3">
      <c r="B181" s="20" t="s">
        <v>51</v>
      </c>
      <c r="C181" s="31" t="s">
        <v>189</v>
      </c>
      <c r="D181" s="31"/>
    </row>
    <row r="184" spans="2:5" ht="28.8" x14ac:dyDescent="0.3">
      <c r="B184" s="1" t="s">
        <v>0</v>
      </c>
      <c r="C184" s="2" t="s">
        <v>1</v>
      </c>
      <c r="D184" s="2" t="s">
        <v>2</v>
      </c>
      <c r="E184" s="2" t="s">
        <v>3</v>
      </c>
    </row>
    <row r="185" spans="2:5" x14ac:dyDescent="0.3">
      <c r="B185" s="3" t="s">
        <v>25</v>
      </c>
      <c r="C185" s="1">
        <f>455478.78+8193.03</f>
        <v>463671.81000000006</v>
      </c>
      <c r="D185" s="1">
        <f>394072.24+8193.03</f>
        <v>402265.27</v>
      </c>
      <c r="E185" s="1">
        <f>C185</f>
        <v>463671.81000000006</v>
      </c>
    </row>
    <row r="186" spans="2:5" x14ac:dyDescent="0.3">
      <c r="B186" s="28" t="s">
        <v>7</v>
      </c>
      <c r="C186" s="29"/>
      <c r="D186" s="30"/>
      <c r="E186" s="1">
        <f>C185-E185</f>
        <v>0</v>
      </c>
    </row>
    <row r="188" spans="2:5" x14ac:dyDescent="0.3">
      <c r="B188" s="5" t="s">
        <v>26</v>
      </c>
    </row>
    <row r="190" spans="2:5" x14ac:dyDescent="0.3">
      <c r="B190" s="9" t="s">
        <v>27</v>
      </c>
    </row>
    <row r="191" spans="2:5" x14ac:dyDescent="0.3">
      <c r="B191" s="9" t="s">
        <v>28</v>
      </c>
      <c r="C191" s="9"/>
      <c r="D191" s="9"/>
      <c r="E191" s="9"/>
    </row>
    <row r="192" spans="2:5" x14ac:dyDescent="0.3">
      <c r="B192" s="9" t="s">
        <v>29</v>
      </c>
      <c r="C192" s="9"/>
      <c r="D192" s="9"/>
      <c r="E192" s="9"/>
    </row>
    <row r="193" spans="2:5" x14ac:dyDescent="0.3">
      <c r="B193" s="9" t="s">
        <v>30</v>
      </c>
      <c r="C193" s="9"/>
      <c r="D193" s="9"/>
      <c r="E193" s="9"/>
    </row>
    <row r="194" spans="2:5" x14ac:dyDescent="0.3">
      <c r="B194" s="9" t="s">
        <v>31</v>
      </c>
      <c r="C194" s="9"/>
      <c r="D194" s="9"/>
      <c r="E194" s="9"/>
    </row>
    <row r="195" spans="2:5" x14ac:dyDescent="0.3">
      <c r="B195" s="9" t="s">
        <v>32</v>
      </c>
      <c r="C195" s="9"/>
      <c r="D195" s="9"/>
      <c r="E195" s="9"/>
    </row>
    <row r="196" spans="2:5" x14ac:dyDescent="0.3">
      <c r="B196" s="9" t="s">
        <v>33</v>
      </c>
      <c r="C196" s="9"/>
      <c r="D196" s="9"/>
      <c r="E196" s="9"/>
    </row>
    <row r="197" spans="2:5" x14ac:dyDescent="0.3">
      <c r="B197" s="9" t="s">
        <v>34</v>
      </c>
      <c r="C197" s="9"/>
      <c r="D197" s="9"/>
      <c r="E197" s="9"/>
    </row>
    <row r="198" spans="2:5" x14ac:dyDescent="0.3">
      <c r="B198" s="9" t="s">
        <v>35</v>
      </c>
      <c r="C198" s="9"/>
      <c r="D198" s="9"/>
      <c r="E198" s="9"/>
    </row>
    <row r="199" spans="2:5" x14ac:dyDescent="0.3">
      <c r="B199" s="9" t="s">
        <v>36</v>
      </c>
      <c r="C199" s="9"/>
      <c r="D199" s="9"/>
      <c r="E199" s="9"/>
    </row>
    <row r="200" spans="2:5" x14ac:dyDescent="0.3">
      <c r="B200" s="9" t="s">
        <v>39</v>
      </c>
      <c r="C200" s="9"/>
      <c r="D200" s="9"/>
      <c r="E200" s="9"/>
    </row>
    <row r="201" spans="2:5" x14ac:dyDescent="0.3">
      <c r="B201" s="9" t="s">
        <v>38</v>
      </c>
      <c r="C201" s="9"/>
      <c r="D201" s="9"/>
      <c r="E201" s="9"/>
    </row>
    <row r="207" spans="2:5" x14ac:dyDescent="0.3">
      <c r="B207" t="s">
        <v>8</v>
      </c>
    </row>
    <row r="209" spans="2:5" x14ac:dyDescent="0.3">
      <c r="B209" t="s">
        <v>9</v>
      </c>
      <c r="C209" t="s">
        <v>10</v>
      </c>
    </row>
    <row r="211" spans="2:5" ht="15.6" x14ac:dyDescent="0.3">
      <c r="C211" s="4" t="s">
        <v>4</v>
      </c>
      <c r="D211" s="4"/>
    </row>
    <row r="212" spans="2:5" ht="15.6" x14ac:dyDescent="0.3">
      <c r="C212" s="4" t="s">
        <v>5</v>
      </c>
      <c r="D212" s="4"/>
    </row>
    <row r="213" spans="2:5" x14ac:dyDescent="0.3">
      <c r="B213" s="5" t="s">
        <v>24</v>
      </c>
      <c r="C213" s="5"/>
      <c r="D213" s="5"/>
      <c r="E213" s="5"/>
    </row>
    <row r="214" spans="2:5" x14ac:dyDescent="0.3">
      <c r="B214" s="5"/>
      <c r="C214" s="5" t="s">
        <v>59</v>
      </c>
      <c r="D214" s="5"/>
      <c r="E214" s="5"/>
    </row>
    <row r="215" spans="2:5" x14ac:dyDescent="0.3">
      <c r="B215" s="20" t="s">
        <v>51</v>
      </c>
      <c r="C215" s="31" t="s">
        <v>190</v>
      </c>
      <c r="D215" s="31"/>
    </row>
    <row r="218" spans="2:5" ht="28.8" x14ac:dyDescent="0.3">
      <c r="B218" s="1" t="s">
        <v>0</v>
      </c>
      <c r="C218" s="2" t="s">
        <v>1</v>
      </c>
      <c r="D218" s="2" t="s">
        <v>2</v>
      </c>
      <c r="E218" s="2" t="s">
        <v>3</v>
      </c>
    </row>
    <row r="219" spans="2:5" x14ac:dyDescent="0.3">
      <c r="B219" s="3" t="s">
        <v>25</v>
      </c>
      <c r="C219" s="1">
        <v>661752.97999999986</v>
      </c>
      <c r="D219" s="1">
        <v>579439.73999999987</v>
      </c>
      <c r="E219" s="1">
        <f>C219</f>
        <v>661752.97999999986</v>
      </c>
    </row>
    <row r="220" spans="2:5" x14ac:dyDescent="0.3">
      <c r="B220" s="28" t="s">
        <v>7</v>
      </c>
      <c r="C220" s="29"/>
      <c r="D220" s="30"/>
      <c r="E220" s="1">
        <f>C219-E219</f>
        <v>0</v>
      </c>
    </row>
    <row r="222" spans="2:5" x14ac:dyDescent="0.3">
      <c r="B222" s="5" t="s">
        <v>26</v>
      </c>
    </row>
    <row r="224" spans="2:5" x14ac:dyDescent="0.3">
      <c r="B224" s="9" t="s">
        <v>27</v>
      </c>
    </row>
    <row r="225" spans="2:5" x14ac:dyDescent="0.3">
      <c r="B225" s="9" t="s">
        <v>28</v>
      </c>
      <c r="C225" s="9"/>
      <c r="D225" s="9"/>
      <c r="E225" s="9"/>
    </row>
    <row r="226" spans="2:5" x14ac:dyDescent="0.3">
      <c r="B226" s="9" t="s">
        <v>29</v>
      </c>
      <c r="C226" s="9"/>
      <c r="D226" s="9"/>
      <c r="E226" s="9"/>
    </row>
    <row r="227" spans="2:5" x14ac:dyDescent="0.3">
      <c r="B227" s="9" t="s">
        <v>30</v>
      </c>
      <c r="C227" s="9"/>
      <c r="D227" s="9"/>
      <c r="E227" s="9"/>
    </row>
    <row r="228" spans="2:5" x14ac:dyDescent="0.3">
      <c r="B228" s="9" t="s">
        <v>31</v>
      </c>
      <c r="C228" s="9"/>
      <c r="D228" s="9"/>
      <c r="E228" s="9"/>
    </row>
    <row r="229" spans="2:5" x14ac:dyDescent="0.3">
      <c r="B229" s="9" t="s">
        <v>32</v>
      </c>
      <c r="C229" s="9"/>
      <c r="D229" s="9"/>
      <c r="E229" s="9"/>
    </row>
    <row r="230" spans="2:5" x14ac:dyDescent="0.3">
      <c r="B230" s="9" t="s">
        <v>33</v>
      </c>
      <c r="C230" s="9"/>
      <c r="D230" s="9"/>
      <c r="E230" s="9"/>
    </row>
    <row r="231" spans="2:5" x14ac:dyDescent="0.3">
      <c r="B231" s="9" t="s">
        <v>34</v>
      </c>
      <c r="C231" s="9"/>
      <c r="D231" s="9"/>
      <c r="E231" s="9"/>
    </row>
    <row r="232" spans="2:5" x14ac:dyDescent="0.3">
      <c r="B232" s="9" t="s">
        <v>35</v>
      </c>
      <c r="C232" s="9"/>
      <c r="D232" s="9"/>
      <c r="E232" s="9"/>
    </row>
    <row r="233" spans="2:5" x14ac:dyDescent="0.3">
      <c r="B233" s="9" t="s">
        <v>36</v>
      </c>
      <c r="C233" s="9"/>
      <c r="D233" s="9"/>
      <c r="E233" s="9"/>
    </row>
    <row r="234" spans="2:5" x14ac:dyDescent="0.3">
      <c r="B234" s="9" t="s">
        <v>39</v>
      </c>
      <c r="C234" s="9"/>
      <c r="D234" s="9"/>
      <c r="E234" s="9"/>
    </row>
    <row r="235" spans="2:5" x14ac:dyDescent="0.3">
      <c r="B235" s="9" t="s">
        <v>38</v>
      </c>
      <c r="C235" s="9"/>
      <c r="D235" s="9"/>
      <c r="E235" s="9"/>
    </row>
    <row r="241" spans="2:5" x14ac:dyDescent="0.3">
      <c r="B241" t="s">
        <v>8</v>
      </c>
    </row>
    <row r="243" spans="2:5" x14ac:dyDescent="0.3">
      <c r="B243" t="s">
        <v>9</v>
      </c>
      <c r="C243" t="s">
        <v>10</v>
      </c>
    </row>
    <row r="246" spans="2:5" ht="15.6" x14ac:dyDescent="0.3">
      <c r="C246" s="4" t="s">
        <v>4</v>
      </c>
      <c r="D246" s="4"/>
    </row>
    <row r="247" spans="2:5" ht="15.6" x14ac:dyDescent="0.3">
      <c r="C247" s="4" t="s">
        <v>5</v>
      </c>
      <c r="D247" s="4"/>
    </row>
    <row r="248" spans="2:5" x14ac:dyDescent="0.3">
      <c r="B248" s="5" t="s">
        <v>24</v>
      </c>
      <c r="C248" s="5"/>
      <c r="D248" s="5"/>
      <c r="E248" s="5"/>
    </row>
    <row r="249" spans="2:5" x14ac:dyDescent="0.3">
      <c r="B249" s="5"/>
      <c r="C249" s="5" t="s">
        <v>59</v>
      </c>
      <c r="D249" s="5"/>
      <c r="E249" s="5"/>
    </row>
    <row r="250" spans="2:5" x14ac:dyDescent="0.3">
      <c r="B250" s="20" t="s">
        <v>51</v>
      </c>
      <c r="C250" s="31" t="s">
        <v>191</v>
      </c>
      <c r="D250" s="31"/>
    </row>
    <row r="253" spans="2:5" ht="28.8" x14ac:dyDescent="0.3">
      <c r="B253" s="1" t="s">
        <v>0</v>
      </c>
      <c r="C253" s="2" t="s">
        <v>1</v>
      </c>
      <c r="D253" s="2" t="s">
        <v>2</v>
      </c>
      <c r="E253" s="2" t="s">
        <v>3</v>
      </c>
    </row>
    <row r="254" spans="2:5" x14ac:dyDescent="0.3">
      <c r="B254" s="3" t="s">
        <v>25</v>
      </c>
      <c r="C254" s="1">
        <v>555212.39999999991</v>
      </c>
      <c r="D254" s="1">
        <v>466836.93</v>
      </c>
      <c r="E254" s="1">
        <f>C254</f>
        <v>555212.39999999991</v>
      </c>
    </row>
    <row r="255" spans="2:5" x14ac:dyDescent="0.3">
      <c r="B255" s="28" t="s">
        <v>7</v>
      </c>
      <c r="C255" s="29"/>
      <c r="D255" s="30"/>
      <c r="E255" s="1">
        <f>C254-E254</f>
        <v>0</v>
      </c>
    </row>
    <row r="257" spans="2:5" x14ac:dyDescent="0.3">
      <c r="B257" s="5" t="s">
        <v>26</v>
      </c>
    </row>
    <row r="259" spans="2:5" x14ac:dyDescent="0.3">
      <c r="B259" s="9" t="s">
        <v>27</v>
      </c>
    </row>
    <row r="260" spans="2:5" x14ac:dyDescent="0.3">
      <c r="B260" s="9" t="s">
        <v>28</v>
      </c>
      <c r="C260" s="9"/>
      <c r="D260" s="9"/>
      <c r="E260" s="9"/>
    </row>
    <row r="261" spans="2:5" x14ac:dyDescent="0.3">
      <c r="B261" s="9" t="s">
        <v>29</v>
      </c>
      <c r="C261" s="9"/>
      <c r="D261" s="9"/>
      <c r="E261" s="9"/>
    </row>
    <row r="262" spans="2:5" x14ac:dyDescent="0.3">
      <c r="B262" s="9" t="s">
        <v>30</v>
      </c>
      <c r="C262" s="9"/>
      <c r="D262" s="9"/>
      <c r="E262" s="9"/>
    </row>
    <row r="263" spans="2:5" x14ac:dyDescent="0.3">
      <c r="B263" s="9" t="s">
        <v>31</v>
      </c>
      <c r="C263" s="9"/>
      <c r="D263" s="9"/>
      <c r="E263" s="9"/>
    </row>
    <row r="264" spans="2:5" x14ac:dyDescent="0.3">
      <c r="B264" s="9" t="s">
        <v>32</v>
      </c>
      <c r="C264" s="9"/>
      <c r="D264" s="9"/>
      <c r="E264" s="9"/>
    </row>
    <row r="265" spans="2:5" x14ac:dyDescent="0.3">
      <c r="B265" s="9" t="s">
        <v>33</v>
      </c>
      <c r="C265" s="9"/>
      <c r="D265" s="9"/>
      <c r="E265" s="9"/>
    </row>
    <row r="266" spans="2:5" x14ac:dyDescent="0.3">
      <c r="B266" s="9" t="s">
        <v>34</v>
      </c>
      <c r="C266" s="9"/>
      <c r="D266" s="9"/>
      <c r="E266" s="9"/>
    </row>
    <row r="267" spans="2:5" x14ac:dyDescent="0.3">
      <c r="B267" s="9" t="s">
        <v>35</v>
      </c>
      <c r="C267" s="9"/>
      <c r="D267" s="9"/>
      <c r="E267" s="9"/>
    </row>
    <row r="268" spans="2:5" x14ac:dyDescent="0.3">
      <c r="B268" s="9" t="s">
        <v>36</v>
      </c>
      <c r="C268" s="9"/>
      <c r="D268" s="9"/>
      <c r="E268" s="9"/>
    </row>
    <row r="269" spans="2:5" x14ac:dyDescent="0.3">
      <c r="B269" s="9" t="s">
        <v>39</v>
      </c>
      <c r="C269" s="9"/>
      <c r="D269" s="9"/>
      <c r="E269" s="9"/>
    </row>
    <row r="270" spans="2:5" x14ac:dyDescent="0.3">
      <c r="B270" s="9" t="s">
        <v>38</v>
      </c>
      <c r="C270" s="9"/>
      <c r="D270" s="9"/>
      <c r="E270" s="9"/>
    </row>
    <row r="276" spans="2:5" x14ac:dyDescent="0.3">
      <c r="B276" t="s">
        <v>8</v>
      </c>
    </row>
    <row r="278" spans="2:5" x14ac:dyDescent="0.3">
      <c r="B278" t="s">
        <v>9</v>
      </c>
      <c r="C278" t="s">
        <v>10</v>
      </c>
    </row>
    <row r="281" spans="2:5" ht="15.6" x14ac:dyDescent="0.3">
      <c r="C281" s="4" t="s">
        <v>4</v>
      </c>
      <c r="D281" s="4"/>
    </row>
    <row r="282" spans="2:5" ht="15.6" x14ac:dyDescent="0.3">
      <c r="C282" s="4" t="s">
        <v>5</v>
      </c>
      <c r="D282" s="4"/>
    </row>
    <row r="283" spans="2:5" x14ac:dyDescent="0.3">
      <c r="B283" s="5" t="s">
        <v>24</v>
      </c>
      <c r="C283" s="5"/>
      <c r="D283" s="5"/>
      <c r="E283" s="5"/>
    </row>
    <row r="284" spans="2:5" x14ac:dyDescent="0.3">
      <c r="B284" s="5"/>
      <c r="C284" s="5" t="s">
        <v>59</v>
      </c>
      <c r="D284" s="5"/>
      <c r="E284" s="5"/>
    </row>
    <row r="285" spans="2:5" x14ac:dyDescent="0.3">
      <c r="B285" s="20" t="s">
        <v>51</v>
      </c>
      <c r="C285" s="31" t="s">
        <v>192</v>
      </c>
      <c r="D285" s="31"/>
    </row>
    <row r="288" spans="2:5" ht="28.8" x14ac:dyDescent="0.3">
      <c r="B288" s="1" t="s">
        <v>0</v>
      </c>
      <c r="C288" s="2" t="s">
        <v>1</v>
      </c>
      <c r="D288" s="2" t="s">
        <v>2</v>
      </c>
      <c r="E288" s="2" t="s">
        <v>3</v>
      </c>
    </row>
    <row r="289" spans="2:5" x14ac:dyDescent="0.3">
      <c r="B289" s="3" t="s">
        <v>25</v>
      </c>
      <c r="C289" s="1">
        <f>377201.66+108467</f>
        <v>485668.66</v>
      </c>
      <c r="D289" s="1">
        <f>314544.69+108467</f>
        <v>423011.69</v>
      </c>
      <c r="E289" s="1">
        <f>C289</f>
        <v>485668.66</v>
      </c>
    </row>
    <row r="290" spans="2:5" x14ac:dyDescent="0.3">
      <c r="B290" s="28" t="s">
        <v>7</v>
      </c>
      <c r="C290" s="29"/>
      <c r="D290" s="30"/>
      <c r="E290" s="1">
        <f>C289-E289</f>
        <v>0</v>
      </c>
    </row>
    <row r="292" spans="2:5" x14ac:dyDescent="0.3">
      <c r="B292" s="5" t="s">
        <v>26</v>
      </c>
    </row>
    <row r="294" spans="2:5" x14ac:dyDescent="0.3">
      <c r="B294" s="9" t="s">
        <v>27</v>
      </c>
    </row>
    <row r="295" spans="2:5" x14ac:dyDescent="0.3">
      <c r="B295" s="9" t="s">
        <v>28</v>
      </c>
      <c r="C295" s="9"/>
      <c r="D295" s="9"/>
      <c r="E295" s="9"/>
    </row>
    <row r="296" spans="2:5" x14ac:dyDescent="0.3">
      <c r="B296" s="9" t="s">
        <v>29</v>
      </c>
      <c r="C296" s="9"/>
      <c r="D296" s="9"/>
      <c r="E296" s="9"/>
    </row>
    <row r="297" spans="2:5" x14ac:dyDescent="0.3">
      <c r="B297" s="9" t="s">
        <v>30</v>
      </c>
      <c r="C297" s="9"/>
      <c r="D297" s="9"/>
      <c r="E297" s="9"/>
    </row>
    <row r="298" spans="2:5" x14ac:dyDescent="0.3">
      <c r="B298" s="9" t="s">
        <v>31</v>
      </c>
      <c r="C298" s="9"/>
      <c r="D298" s="9"/>
      <c r="E298" s="9"/>
    </row>
    <row r="299" spans="2:5" x14ac:dyDescent="0.3">
      <c r="B299" s="9" t="s">
        <v>32</v>
      </c>
      <c r="C299" s="9"/>
      <c r="D299" s="9"/>
      <c r="E299" s="9"/>
    </row>
    <row r="300" spans="2:5" x14ac:dyDescent="0.3">
      <c r="B300" s="9" t="s">
        <v>33</v>
      </c>
      <c r="C300" s="9"/>
      <c r="D300" s="9"/>
      <c r="E300" s="9"/>
    </row>
    <row r="301" spans="2:5" x14ac:dyDescent="0.3">
      <c r="B301" s="9" t="s">
        <v>34</v>
      </c>
      <c r="C301" s="9"/>
      <c r="D301" s="9"/>
      <c r="E301" s="9"/>
    </row>
    <row r="302" spans="2:5" x14ac:dyDescent="0.3">
      <c r="B302" s="9" t="s">
        <v>35</v>
      </c>
      <c r="C302" s="9"/>
      <c r="D302" s="9"/>
      <c r="E302" s="9"/>
    </row>
    <row r="303" spans="2:5" x14ac:dyDescent="0.3">
      <c r="B303" s="9" t="s">
        <v>36</v>
      </c>
      <c r="C303" s="9"/>
      <c r="D303" s="9"/>
      <c r="E303" s="9"/>
    </row>
    <row r="304" spans="2:5" x14ac:dyDescent="0.3">
      <c r="B304" s="9" t="s">
        <v>39</v>
      </c>
      <c r="C304" s="9"/>
      <c r="D304" s="9"/>
      <c r="E304" s="9"/>
    </row>
    <row r="305" spans="2:5" x14ac:dyDescent="0.3">
      <c r="B305" s="9" t="s">
        <v>38</v>
      </c>
      <c r="C305" s="9"/>
      <c r="D305" s="9"/>
      <c r="E305" s="9"/>
    </row>
    <row r="311" spans="2:5" x14ac:dyDescent="0.3">
      <c r="B311" t="s">
        <v>8</v>
      </c>
    </row>
    <row r="313" spans="2:5" x14ac:dyDescent="0.3">
      <c r="B313" t="s">
        <v>9</v>
      </c>
      <c r="C313" t="s">
        <v>10</v>
      </c>
    </row>
    <row r="316" spans="2:5" ht="15.6" x14ac:dyDescent="0.3">
      <c r="C316" s="4" t="s">
        <v>4</v>
      </c>
      <c r="D316" s="4"/>
    </row>
    <row r="317" spans="2:5" ht="15.6" x14ac:dyDescent="0.3">
      <c r="C317" s="4" t="s">
        <v>5</v>
      </c>
      <c r="D317" s="4"/>
    </row>
    <row r="318" spans="2:5" x14ac:dyDescent="0.3">
      <c r="B318" s="5" t="s">
        <v>24</v>
      </c>
      <c r="C318" s="5"/>
      <c r="D318" s="5"/>
      <c r="E318" s="5"/>
    </row>
    <row r="319" spans="2:5" x14ac:dyDescent="0.3">
      <c r="B319" s="5"/>
      <c r="C319" s="5" t="s">
        <v>59</v>
      </c>
      <c r="D319" s="5"/>
      <c r="E319" s="5"/>
    </row>
    <row r="320" spans="2:5" x14ac:dyDescent="0.3">
      <c r="B320" s="20" t="s">
        <v>51</v>
      </c>
      <c r="C320" s="31" t="s">
        <v>193</v>
      </c>
      <c r="D320" s="31"/>
    </row>
    <row r="323" spans="2:5" ht="28.8" x14ac:dyDescent="0.3">
      <c r="B323" s="1" t="s">
        <v>0</v>
      </c>
      <c r="C323" s="2" t="s">
        <v>1</v>
      </c>
      <c r="D323" s="2" t="s">
        <v>2</v>
      </c>
      <c r="E323" s="2" t="s">
        <v>3</v>
      </c>
    </row>
    <row r="324" spans="2:5" x14ac:dyDescent="0.3">
      <c r="B324" s="3" t="s">
        <v>25</v>
      </c>
      <c r="C324" s="1">
        <f>94601.7+54907.51</f>
        <v>149509.21</v>
      </c>
      <c r="D324" s="1">
        <v>85978.799999999988</v>
      </c>
      <c r="E324" s="1">
        <f>C324</f>
        <v>149509.21</v>
      </c>
    </row>
    <row r="325" spans="2:5" x14ac:dyDescent="0.3">
      <c r="B325" s="28" t="s">
        <v>7</v>
      </c>
      <c r="C325" s="29"/>
      <c r="D325" s="30"/>
      <c r="E325" s="1">
        <f>C324-E324</f>
        <v>0</v>
      </c>
    </row>
    <row r="327" spans="2:5" x14ac:dyDescent="0.3">
      <c r="B327" s="5" t="s">
        <v>26</v>
      </c>
    </row>
    <row r="329" spans="2:5" x14ac:dyDescent="0.3">
      <c r="B329" s="9" t="s">
        <v>27</v>
      </c>
    </row>
    <row r="330" spans="2:5" x14ac:dyDescent="0.3">
      <c r="B330" s="9" t="s">
        <v>28</v>
      </c>
      <c r="C330" s="9"/>
      <c r="D330" s="9"/>
      <c r="E330" s="9"/>
    </row>
    <row r="331" spans="2:5" x14ac:dyDescent="0.3">
      <c r="B331" s="9" t="s">
        <v>29</v>
      </c>
      <c r="C331" s="9"/>
      <c r="D331" s="9"/>
      <c r="E331" s="9"/>
    </row>
    <row r="332" spans="2:5" x14ac:dyDescent="0.3">
      <c r="B332" s="9" t="s">
        <v>30</v>
      </c>
      <c r="C332" s="9"/>
      <c r="D332" s="9"/>
      <c r="E332" s="9"/>
    </row>
    <row r="333" spans="2:5" x14ac:dyDescent="0.3">
      <c r="B333" s="9" t="s">
        <v>31</v>
      </c>
      <c r="C333" s="9"/>
      <c r="D333" s="9"/>
      <c r="E333" s="9"/>
    </row>
    <row r="334" spans="2:5" x14ac:dyDescent="0.3">
      <c r="B334" s="9" t="s">
        <v>32</v>
      </c>
      <c r="C334" s="9"/>
      <c r="D334" s="9"/>
      <c r="E334" s="9"/>
    </row>
    <row r="335" spans="2:5" x14ac:dyDescent="0.3">
      <c r="B335" s="9" t="s">
        <v>33</v>
      </c>
      <c r="C335" s="9"/>
      <c r="D335" s="9"/>
      <c r="E335" s="9"/>
    </row>
    <row r="336" spans="2:5" x14ac:dyDescent="0.3">
      <c r="B336" s="9" t="s">
        <v>34</v>
      </c>
      <c r="C336" s="9"/>
      <c r="D336" s="9"/>
      <c r="E336" s="9"/>
    </row>
    <row r="337" spans="2:5" x14ac:dyDescent="0.3">
      <c r="B337" s="9" t="s">
        <v>35</v>
      </c>
      <c r="C337" s="9"/>
      <c r="D337" s="9"/>
      <c r="E337" s="9"/>
    </row>
    <row r="338" spans="2:5" x14ac:dyDescent="0.3">
      <c r="B338" s="9" t="s">
        <v>36</v>
      </c>
      <c r="C338" s="9"/>
      <c r="D338" s="9"/>
      <c r="E338" s="9"/>
    </row>
    <row r="339" spans="2:5" x14ac:dyDescent="0.3">
      <c r="B339" s="9" t="s">
        <v>39</v>
      </c>
      <c r="C339" s="9"/>
      <c r="D339" s="9"/>
      <c r="E339" s="9"/>
    </row>
    <row r="340" spans="2:5" x14ac:dyDescent="0.3">
      <c r="B340" s="9" t="s">
        <v>38</v>
      </c>
      <c r="C340" s="9"/>
      <c r="D340" s="9"/>
      <c r="E340" s="9"/>
    </row>
    <row r="346" spans="2:5" x14ac:dyDescent="0.3">
      <c r="B346" t="s">
        <v>8</v>
      </c>
    </row>
    <row r="348" spans="2:5" x14ac:dyDescent="0.3">
      <c r="B348" t="s">
        <v>9</v>
      </c>
      <c r="C348" t="s">
        <v>10</v>
      </c>
    </row>
    <row r="351" spans="2:5" ht="15.6" x14ac:dyDescent="0.3">
      <c r="C351" s="4" t="s">
        <v>4</v>
      </c>
      <c r="D351" s="4"/>
    </row>
    <row r="352" spans="2:5" ht="15.6" x14ac:dyDescent="0.3">
      <c r="C352" s="4" t="s">
        <v>5</v>
      </c>
      <c r="D352" s="4"/>
    </row>
    <row r="353" spans="2:5" x14ac:dyDescent="0.3">
      <c r="B353" s="5" t="s">
        <v>24</v>
      </c>
      <c r="C353" s="5"/>
      <c r="D353" s="5"/>
      <c r="E353" s="5"/>
    </row>
    <row r="354" spans="2:5" x14ac:dyDescent="0.3">
      <c r="B354" s="5"/>
      <c r="C354" s="5" t="s">
        <v>59</v>
      </c>
      <c r="D354" s="5"/>
      <c r="E354" s="5"/>
    </row>
    <row r="355" spans="2:5" x14ac:dyDescent="0.3">
      <c r="B355" s="20" t="s">
        <v>51</v>
      </c>
      <c r="C355" s="31" t="s">
        <v>194</v>
      </c>
      <c r="D355" s="31"/>
    </row>
    <row r="358" spans="2:5" ht="28.8" x14ac:dyDescent="0.3">
      <c r="B358" s="1" t="s">
        <v>0</v>
      </c>
      <c r="C358" s="2" t="s">
        <v>1</v>
      </c>
      <c r="D358" s="2" t="s">
        <v>2</v>
      </c>
      <c r="E358" s="2" t="s">
        <v>3</v>
      </c>
    </row>
    <row r="359" spans="2:5" x14ac:dyDescent="0.3">
      <c r="B359" s="3" t="s">
        <v>25</v>
      </c>
      <c r="C359" s="1">
        <v>418962.06000000006</v>
      </c>
      <c r="D359" s="1">
        <v>359564.63</v>
      </c>
      <c r="E359" s="1">
        <f>C359</f>
        <v>418962.06000000006</v>
      </c>
    </row>
    <row r="360" spans="2:5" x14ac:dyDescent="0.3">
      <c r="B360" s="28" t="s">
        <v>7</v>
      </c>
      <c r="C360" s="29"/>
      <c r="D360" s="30"/>
      <c r="E360" s="1">
        <f>C359-E359</f>
        <v>0</v>
      </c>
    </row>
    <row r="362" spans="2:5" x14ac:dyDescent="0.3">
      <c r="B362" s="5" t="s">
        <v>26</v>
      </c>
    </row>
    <row r="364" spans="2:5" x14ac:dyDescent="0.3">
      <c r="B364" s="9" t="s">
        <v>27</v>
      </c>
    </row>
    <row r="365" spans="2:5" x14ac:dyDescent="0.3">
      <c r="B365" s="9" t="s">
        <v>28</v>
      </c>
      <c r="C365" s="9"/>
      <c r="D365" s="9"/>
      <c r="E365" s="9"/>
    </row>
    <row r="366" spans="2:5" x14ac:dyDescent="0.3">
      <c r="B366" s="9" t="s">
        <v>29</v>
      </c>
      <c r="C366" s="9"/>
      <c r="D366" s="9"/>
      <c r="E366" s="9"/>
    </row>
    <row r="367" spans="2:5" x14ac:dyDescent="0.3">
      <c r="B367" s="9" t="s">
        <v>30</v>
      </c>
      <c r="C367" s="9"/>
      <c r="D367" s="9"/>
      <c r="E367" s="9"/>
    </row>
    <row r="368" spans="2:5" x14ac:dyDescent="0.3">
      <c r="B368" s="9" t="s">
        <v>31</v>
      </c>
      <c r="C368" s="9"/>
      <c r="D368" s="9"/>
      <c r="E368" s="9"/>
    </row>
    <row r="369" spans="2:5" x14ac:dyDescent="0.3">
      <c r="B369" s="9" t="s">
        <v>32</v>
      </c>
      <c r="C369" s="9"/>
      <c r="D369" s="9"/>
      <c r="E369" s="9"/>
    </row>
    <row r="370" spans="2:5" x14ac:dyDescent="0.3">
      <c r="B370" s="9" t="s">
        <v>33</v>
      </c>
      <c r="C370" s="9"/>
      <c r="D370" s="9"/>
      <c r="E370" s="9"/>
    </row>
    <row r="371" spans="2:5" x14ac:dyDescent="0.3">
      <c r="B371" s="9" t="s">
        <v>34</v>
      </c>
      <c r="C371" s="9"/>
      <c r="D371" s="9"/>
      <c r="E371" s="9"/>
    </row>
    <row r="372" spans="2:5" x14ac:dyDescent="0.3">
      <c r="B372" s="9" t="s">
        <v>35</v>
      </c>
      <c r="C372" s="9"/>
      <c r="D372" s="9"/>
      <c r="E372" s="9"/>
    </row>
    <row r="373" spans="2:5" x14ac:dyDescent="0.3">
      <c r="B373" s="9" t="s">
        <v>36</v>
      </c>
      <c r="C373" s="9"/>
      <c r="D373" s="9"/>
      <c r="E373" s="9"/>
    </row>
    <row r="374" spans="2:5" x14ac:dyDescent="0.3">
      <c r="B374" s="9" t="s">
        <v>39</v>
      </c>
      <c r="C374" s="9"/>
      <c r="D374" s="9"/>
      <c r="E374" s="9"/>
    </row>
    <row r="375" spans="2:5" x14ac:dyDescent="0.3">
      <c r="B375" s="9" t="s">
        <v>38</v>
      </c>
      <c r="C375" s="9"/>
      <c r="D375" s="9"/>
      <c r="E375" s="9"/>
    </row>
    <row r="381" spans="2:5" x14ac:dyDescent="0.3">
      <c r="B381" t="s">
        <v>8</v>
      </c>
    </row>
    <row r="383" spans="2:5" x14ac:dyDescent="0.3">
      <c r="B383" t="s">
        <v>9</v>
      </c>
      <c r="C383" t="s">
        <v>10</v>
      </c>
    </row>
    <row r="386" spans="2:5" ht="15.6" x14ac:dyDescent="0.3">
      <c r="C386" s="4" t="s">
        <v>4</v>
      </c>
      <c r="D386" s="4"/>
    </row>
    <row r="387" spans="2:5" ht="15.6" x14ac:dyDescent="0.3">
      <c r="C387" s="4" t="s">
        <v>5</v>
      </c>
      <c r="D387" s="4"/>
    </row>
    <row r="388" spans="2:5" x14ac:dyDescent="0.3">
      <c r="B388" s="5" t="s">
        <v>24</v>
      </c>
      <c r="C388" s="5"/>
      <c r="D388" s="5"/>
      <c r="E388" s="5"/>
    </row>
    <row r="389" spans="2:5" x14ac:dyDescent="0.3">
      <c r="B389" s="5"/>
      <c r="C389" s="5" t="s">
        <v>59</v>
      </c>
      <c r="D389" s="5"/>
      <c r="E389" s="5"/>
    </row>
    <row r="390" spans="2:5" x14ac:dyDescent="0.3">
      <c r="B390" s="20" t="s">
        <v>51</v>
      </c>
      <c r="C390" s="31" t="s">
        <v>195</v>
      </c>
      <c r="D390" s="31"/>
    </row>
    <row r="393" spans="2:5" ht="28.8" x14ac:dyDescent="0.3">
      <c r="B393" s="1" t="s">
        <v>0</v>
      </c>
      <c r="C393" s="2" t="s">
        <v>1</v>
      </c>
      <c r="D393" s="2" t="s">
        <v>2</v>
      </c>
      <c r="E393" s="2" t="s">
        <v>3</v>
      </c>
    </row>
    <row r="394" spans="2:5" x14ac:dyDescent="0.3">
      <c r="B394" s="3" t="s">
        <v>25</v>
      </c>
      <c r="C394" s="1">
        <f>608151.9+3612.84</f>
        <v>611764.74</v>
      </c>
      <c r="D394" s="1">
        <f>543111.43+3612.84</f>
        <v>546724.27</v>
      </c>
      <c r="E394" s="1">
        <f>C394</f>
        <v>611764.74</v>
      </c>
    </row>
    <row r="395" spans="2:5" x14ac:dyDescent="0.3">
      <c r="B395" s="28" t="s">
        <v>7</v>
      </c>
      <c r="C395" s="29"/>
      <c r="D395" s="30"/>
      <c r="E395" s="1">
        <f>C394-E394</f>
        <v>0</v>
      </c>
    </row>
    <row r="397" spans="2:5" x14ac:dyDescent="0.3">
      <c r="B397" s="5" t="s">
        <v>26</v>
      </c>
    </row>
    <row r="399" spans="2:5" x14ac:dyDescent="0.3">
      <c r="B399" s="9" t="s">
        <v>27</v>
      </c>
    </row>
    <row r="400" spans="2:5" x14ac:dyDescent="0.3">
      <c r="B400" s="9" t="s">
        <v>28</v>
      </c>
      <c r="C400" s="9"/>
      <c r="D400" s="9"/>
      <c r="E400" s="9"/>
    </row>
    <row r="401" spans="2:5" x14ac:dyDescent="0.3">
      <c r="B401" s="9" t="s">
        <v>29</v>
      </c>
      <c r="C401" s="9"/>
      <c r="D401" s="9"/>
      <c r="E401" s="9"/>
    </row>
    <row r="402" spans="2:5" x14ac:dyDescent="0.3">
      <c r="B402" s="9" t="s">
        <v>30</v>
      </c>
      <c r="C402" s="9"/>
      <c r="D402" s="9"/>
      <c r="E402" s="9"/>
    </row>
    <row r="403" spans="2:5" x14ac:dyDescent="0.3">
      <c r="B403" s="9" t="s">
        <v>31</v>
      </c>
      <c r="C403" s="9"/>
      <c r="D403" s="9"/>
      <c r="E403" s="9"/>
    </row>
    <row r="404" spans="2:5" x14ac:dyDescent="0.3">
      <c r="B404" s="9" t="s">
        <v>32</v>
      </c>
      <c r="C404" s="9"/>
      <c r="D404" s="9"/>
      <c r="E404" s="9"/>
    </row>
    <row r="405" spans="2:5" x14ac:dyDescent="0.3">
      <c r="B405" s="9" t="s">
        <v>33</v>
      </c>
      <c r="C405" s="9"/>
      <c r="D405" s="9"/>
      <c r="E405" s="9"/>
    </row>
    <row r="406" spans="2:5" x14ac:dyDescent="0.3">
      <c r="B406" s="9" t="s">
        <v>34</v>
      </c>
      <c r="C406" s="9"/>
      <c r="D406" s="9"/>
      <c r="E406" s="9"/>
    </row>
    <row r="407" spans="2:5" x14ac:dyDescent="0.3">
      <c r="B407" s="9" t="s">
        <v>35</v>
      </c>
      <c r="C407" s="9"/>
      <c r="D407" s="9"/>
      <c r="E407" s="9"/>
    </row>
    <row r="408" spans="2:5" x14ac:dyDescent="0.3">
      <c r="B408" s="9" t="s">
        <v>36</v>
      </c>
      <c r="C408" s="9"/>
      <c r="D408" s="9"/>
      <c r="E408" s="9"/>
    </row>
    <row r="409" spans="2:5" x14ac:dyDescent="0.3">
      <c r="B409" s="9" t="s">
        <v>39</v>
      </c>
      <c r="C409" s="9"/>
      <c r="D409" s="9"/>
      <c r="E409" s="9"/>
    </row>
    <row r="410" spans="2:5" x14ac:dyDescent="0.3">
      <c r="B410" s="9" t="s">
        <v>38</v>
      </c>
      <c r="C410" s="9"/>
      <c r="D410" s="9"/>
      <c r="E410" s="9"/>
    </row>
    <row r="416" spans="2:5" x14ac:dyDescent="0.3">
      <c r="B416" t="s">
        <v>8</v>
      </c>
    </row>
    <row r="418" spans="2:5" x14ac:dyDescent="0.3">
      <c r="B418" t="s">
        <v>9</v>
      </c>
      <c r="C418" t="s">
        <v>10</v>
      </c>
    </row>
    <row r="421" spans="2:5" ht="15.6" x14ac:dyDescent="0.3">
      <c r="C421" s="4" t="s">
        <v>4</v>
      </c>
      <c r="D421" s="4"/>
    </row>
    <row r="422" spans="2:5" ht="15.6" x14ac:dyDescent="0.3">
      <c r="C422" s="4" t="s">
        <v>5</v>
      </c>
      <c r="D422" s="4"/>
    </row>
    <row r="423" spans="2:5" x14ac:dyDescent="0.3">
      <c r="B423" s="5" t="s">
        <v>24</v>
      </c>
      <c r="C423" s="5"/>
      <c r="D423" s="5"/>
      <c r="E423" s="5"/>
    </row>
    <row r="424" spans="2:5" x14ac:dyDescent="0.3">
      <c r="B424" s="5"/>
      <c r="C424" s="5" t="s">
        <v>59</v>
      </c>
      <c r="D424" s="5"/>
      <c r="E424" s="5"/>
    </row>
    <row r="425" spans="2:5" x14ac:dyDescent="0.3">
      <c r="B425" s="20" t="s">
        <v>51</v>
      </c>
      <c r="C425" s="31" t="s">
        <v>196</v>
      </c>
      <c r="D425" s="31"/>
    </row>
    <row r="428" spans="2:5" ht="28.8" x14ac:dyDescent="0.3">
      <c r="B428" s="1" t="s">
        <v>0</v>
      </c>
      <c r="C428" s="2" t="s">
        <v>1</v>
      </c>
      <c r="D428" s="2" t="s">
        <v>2</v>
      </c>
      <c r="E428" s="2" t="s">
        <v>3</v>
      </c>
    </row>
    <row r="429" spans="2:5" x14ac:dyDescent="0.3">
      <c r="B429" s="3" t="s">
        <v>25</v>
      </c>
      <c r="C429" s="1">
        <v>397332.78</v>
      </c>
      <c r="D429" s="1">
        <v>347636.58999999997</v>
      </c>
      <c r="E429" s="1">
        <f>C429</f>
        <v>397332.78</v>
      </c>
    </row>
    <row r="430" spans="2:5" x14ac:dyDescent="0.3">
      <c r="B430" s="28" t="s">
        <v>7</v>
      </c>
      <c r="C430" s="29"/>
      <c r="D430" s="30"/>
      <c r="E430" s="1">
        <f>C429-E429</f>
        <v>0</v>
      </c>
    </row>
    <row r="432" spans="2:5" x14ac:dyDescent="0.3">
      <c r="B432" s="5" t="s">
        <v>26</v>
      </c>
    </row>
    <row r="434" spans="2:5" x14ac:dyDescent="0.3">
      <c r="B434" s="9" t="s">
        <v>27</v>
      </c>
    </row>
    <row r="435" spans="2:5" x14ac:dyDescent="0.3">
      <c r="B435" s="9" t="s">
        <v>28</v>
      </c>
      <c r="C435" s="9"/>
      <c r="D435" s="9"/>
      <c r="E435" s="9"/>
    </row>
    <row r="436" spans="2:5" x14ac:dyDescent="0.3">
      <c r="B436" s="9" t="s">
        <v>29</v>
      </c>
      <c r="C436" s="9"/>
      <c r="D436" s="9"/>
      <c r="E436" s="9"/>
    </row>
    <row r="437" spans="2:5" x14ac:dyDescent="0.3">
      <c r="B437" s="9" t="s">
        <v>30</v>
      </c>
      <c r="C437" s="9"/>
      <c r="D437" s="9"/>
      <c r="E437" s="9"/>
    </row>
    <row r="438" spans="2:5" x14ac:dyDescent="0.3">
      <c r="B438" s="9" t="s">
        <v>31</v>
      </c>
      <c r="C438" s="9"/>
      <c r="D438" s="9"/>
      <c r="E438" s="9"/>
    </row>
    <row r="439" spans="2:5" x14ac:dyDescent="0.3">
      <c r="B439" s="9" t="s">
        <v>32</v>
      </c>
      <c r="C439" s="9"/>
      <c r="D439" s="9"/>
      <c r="E439" s="9"/>
    </row>
    <row r="440" spans="2:5" x14ac:dyDescent="0.3">
      <c r="B440" s="9" t="s">
        <v>33</v>
      </c>
      <c r="C440" s="9"/>
      <c r="D440" s="9"/>
      <c r="E440" s="9"/>
    </row>
    <row r="441" spans="2:5" x14ac:dyDescent="0.3">
      <c r="B441" s="9" t="s">
        <v>34</v>
      </c>
      <c r="C441" s="9"/>
      <c r="D441" s="9"/>
      <c r="E441" s="9"/>
    </row>
    <row r="442" spans="2:5" x14ac:dyDescent="0.3">
      <c r="B442" s="9" t="s">
        <v>35</v>
      </c>
      <c r="C442" s="9"/>
      <c r="D442" s="9"/>
      <c r="E442" s="9"/>
    </row>
    <row r="443" spans="2:5" x14ac:dyDescent="0.3">
      <c r="B443" s="9" t="s">
        <v>36</v>
      </c>
      <c r="C443" s="9"/>
      <c r="D443" s="9"/>
      <c r="E443" s="9"/>
    </row>
    <row r="444" spans="2:5" x14ac:dyDescent="0.3">
      <c r="B444" s="9" t="s">
        <v>39</v>
      </c>
      <c r="C444" s="9"/>
      <c r="D444" s="9"/>
      <c r="E444" s="9"/>
    </row>
    <row r="445" spans="2:5" x14ac:dyDescent="0.3">
      <c r="B445" s="9" t="s">
        <v>38</v>
      </c>
      <c r="C445" s="9"/>
      <c r="D445" s="9"/>
      <c r="E445" s="9"/>
    </row>
    <row r="451" spans="2:5" x14ac:dyDescent="0.3">
      <c r="B451" t="s">
        <v>8</v>
      </c>
    </row>
    <row r="453" spans="2:5" x14ac:dyDescent="0.3">
      <c r="B453" t="s">
        <v>9</v>
      </c>
      <c r="C453" t="s">
        <v>10</v>
      </c>
    </row>
    <row r="456" spans="2:5" ht="15.6" x14ac:dyDescent="0.3">
      <c r="C456" s="4" t="s">
        <v>4</v>
      </c>
      <c r="D456" s="4"/>
    </row>
    <row r="457" spans="2:5" ht="15.6" x14ac:dyDescent="0.3">
      <c r="C457" s="4" t="s">
        <v>5</v>
      </c>
      <c r="D457" s="4"/>
    </row>
    <row r="458" spans="2:5" x14ac:dyDescent="0.3">
      <c r="B458" s="5" t="s">
        <v>24</v>
      </c>
      <c r="C458" s="5"/>
      <c r="D458" s="5"/>
      <c r="E458" s="5"/>
    </row>
    <row r="459" spans="2:5" x14ac:dyDescent="0.3">
      <c r="B459" s="5"/>
      <c r="C459" s="5" t="s">
        <v>59</v>
      </c>
      <c r="D459" s="5"/>
      <c r="E459" s="5"/>
    </row>
    <row r="460" spans="2:5" x14ac:dyDescent="0.3">
      <c r="B460" s="20" t="s">
        <v>51</v>
      </c>
      <c r="C460" s="31" t="s">
        <v>197</v>
      </c>
      <c r="D460" s="31"/>
    </row>
    <row r="463" spans="2:5" ht="28.8" x14ac:dyDescent="0.3">
      <c r="B463" s="1" t="s">
        <v>0</v>
      </c>
      <c r="C463" s="2" t="s">
        <v>1</v>
      </c>
      <c r="D463" s="2" t="s">
        <v>2</v>
      </c>
      <c r="E463" s="2" t="s">
        <v>3</v>
      </c>
    </row>
    <row r="464" spans="2:5" x14ac:dyDescent="0.3">
      <c r="B464" s="3" t="s">
        <v>25</v>
      </c>
      <c r="C464" s="1">
        <v>511712.76</v>
      </c>
      <c r="D464" s="1">
        <v>461765.99</v>
      </c>
      <c r="E464" s="1">
        <f>C464</f>
        <v>511712.76</v>
      </c>
    </row>
    <row r="465" spans="2:5" x14ac:dyDescent="0.3">
      <c r="B465" s="28" t="s">
        <v>7</v>
      </c>
      <c r="C465" s="29"/>
      <c r="D465" s="30"/>
      <c r="E465" s="1">
        <f>C464-E464</f>
        <v>0</v>
      </c>
    </row>
    <row r="467" spans="2:5" x14ac:dyDescent="0.3">
      <c r="B467" s="5" t="s">
        <v>26</v>
      </c>
    </row>
    <row r="469" spans="2:5" x14ac:dyDescent="0.3">
      <c r="B469" s="9" t="s">
        <v>27</v>
      </c>
    </row>
    <row r="470" spans="2:5" x14ac:dyDescent="0.3">
      <c r="B470" s="9" t="s">
        <v>28</v>
      </c>
      <c r="C470" s="9"/>
      <c r="D470" s="9"/>
      <c r="E470" s="9"/>
    </row>
    <row r="471" spans="2:5" x14ac:dyDescent="0.3">
      <c r="B471" s="9" t="s">
        <v>29</v>
      </c>
      <c r="C471" s="9"/>
      <c r="D471" s="9"/>
      <c r="E471" s="9"/>
    </row>
    <row r="472" spans="2:5" x14ac:dyDescent="0.3">
      <c r="B472" s="9" t="s">
        <v>30</v>
      </c>
      <c r="C472" s="9"/>
      <c r="D472" s="9"/>
      <c r="E472" s="9"/>
    </row>
    <row r="473" spans="2:5" x14ac:dyDescent="0.3">
      <c r="B473" s="9" t="s">
        <v>31</v>
      </c>
      <c r="C473" s="9"/>
      <c r="D473" s="9"/>
      <c r="E473" s="9"/>
    </row>
    <row r="474" spans="2:5" x14ac:dyDescent="0.3">
      <c r="B474" s="9" t="s">
        <v>32</v>
      </c>
      <c r="C474" s="9"/>
      <c r="D474" s="9"/>
      <c r="E474" s="9"/>
    </row>
    <row r="475" spans="2:5" x14ac:dyDescent="0.3">
      <c r="B475" s="9" t="s">
        <v>33</v>
      </c>
      <c r="C475" s="9"/>
      <c r="D475" s="9"/>
      <c r="E475" s="9"/>
    </row>
    <row r="476" spans="2:5" x14ac:dyDescent="0.3">
      <c r="B476" s="9" t="s">
        <v>34</v>
      </c>
      <c r="C476" s="9"/>
      <c r="D476" s="9"/>
      <c r="E476" s="9"/>
    </row>
    <row r="477" spans="2:5" x14ac:dyDescent="0.3">
      <c r="B477" s="9" t="s">
        <v>35</v>
      </c>
      <c r="C477" s="9"/>
      <c r="D477" s="9"/>
      <c r="E477" s="9"/>
    </row>
    <row r="478" spans="2:5" x14ac:dyDescent="0.3">
      <c r="B478" s="9" t="s">
        <v>36</v>
      </c>
      <c r="C478" s="9"/>
      <c r="D478" s="9"/>
      <c r="E478" s="9"/>
    </row>
    <row r="479" spans="2:5" x14ac:dyDescent="0.3">
      <c r="B479" s="9" t="s">
        <v>39</v>
      </c>
      <c r="C479" s="9"/>
      <c r="D479" s="9"/>
      <c r="E479" s="9"/>
    </row>
    <row r="480" spans="2:5" x14ac:dyDescent="0.3">
      <c r="B480" s="9" t="s">
        <v>38</v>
      </c>
      <c r="C480" s="9"/>
      <c r="D480" s="9"/>
      <c r="E480" s="9"/>
    </row>
    <row r="486" spans="2:3" x14ac:dyDescent="0.3">
      <c r="B486" t="s">
        <v>8</v>
      </c>
    </row>
    <row r="488" spans="2:3" x14ac:dyDescent="0.3">
      <c r="B488" t="s">
        <v>9</v>
      </c>
      <c r="C488" t="s">
        <v>10</v>
      </c>
    </row>
  </sheetData>
  <mergeCells count="28">
    <mergeCell ref="C425:D425"/>
    <mergeCell ref="B430:D430"/>
    <mergeCell ref="C460:D460"/>
    <mergeCell ref="B465:D465"/>
    <mergeCell ref="C320:D320"/>
    <mergeCell ref="B325:D325"/>
    <mergeCell ref="C355:D355"/>
    <mergeCell ref="B360:D360"/>
    <mergeCell ref="C390:D390"/>
    <mergeCell ref="B395:D395"/>
    <mergeCell ref="B290:D290"/>
    <mergeCell ref="C111:D111"/>
    <mergeCell ref="B116:D116"/>
    <mergeCell ref="C146:D146"/>
    <mergeCell ref="B151:D151"/>
    <mergeCell ref="C181:D181"/>
    <mergeCell ref="B186:D186"/>
    <mergeCell ref="C215:D215"/>
    <mergeCell ref="B220:D220"/>
    <mergeCell ref="C250:D250"/>
    <mergeCell ref="B255:D255"/>
    <mergeCell ref="C285:D285"/>
    <mergeCell ref="B81:D81"/>
    <mergeCell ref="C7:D7"/>
    <mergeCell ref="B12:D12"/>
    <mergeCell ref="C41:D41"/>
    <mergeCell ref="B46:D46"/>
    <mergeCell ref="C76:D7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9"/>
  <sheetViews>
    <sheetView topLeftCell="A186" workbookViewId="0">
      <selection activeCell="E211" sqref="E211"/>
    </sheetView>
  </sheetViews>
  <sheetFormatPr defaultRowHeight="14.4" x14ac:dyDescent="0.3"/>
  <cols>
    <col min="1" max="1" width="6.21875" customWidth="1"/>
    <col min="2" max="2" width="34.109375" customWidth="1"/>
    <col min="3" max="3" width="12.21875" customWidth="1"/>
    <col min="4" max="4" width="12" customWidth="1"/>
    <col min="5" max="5" width="12.4414062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9" t="s">
        <v>51</v>
      </c>
      <c r="C6" s="31" t="s">
        <v>144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206745.17999999996</v>
      </c>
      <c r="D10" s="1">
        <v>167982.36</v>
      </c>
      <c r="E10" s="1">
        <f>C10</f>
        <v>206745.17999999996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7" spans="2:5" ht="15.6" x14ac:dyDescent="0.3">
      <c r="C37" s="4" t="s">
        <v>4</v>
      </c>
      <c r="D37" s="4"/>
    </row>
    <row r="38" spans="2:5" ht="15.6" x14ac:dyDescent="0.3">
      <c r="C38" s="4" t="s">
        <v>5</v>
      </c>
      <c r="D38" s="4"/>
    </row>
    <row r="39" spans="2:5" x14ac:dyDescent="0.3">
      <c r="B39" s="5" t="s">
        <v>24</v>
      </c>
      <c r="C39" s="5"/>
      <c r="D39" s="5"/>
      <c r="E39" s="5"/>
    </row>
    <row r="40" spans="2:5" x14ac:dyDescent="0.3">
      <c r="B40" s="5"/>
      <c r="C40" s="5" t="s">
        <v>59</v>
      </c>
      <c r="D40" s="5"/>
      <c r="E40" s="5"/>
    </row>
    <row r="41" spans="2:5" x14ac:dyDescent="0.3">
      <c r="B41" s="19" t="s">
        <v>51</v>
      </c>
      <c r="C41" s="31" t="s">
        <v>145</v>
      </c>
      <c r="D41" s="31"/>
    </row>
    <row r="44" spans="2:5" ht="28.8" x14ac:dyDescent="0.3">
      <c r="B44" s="1" t="s">
        <v>0</v>
      </c>
      <c r="C44" s="2" t="s">
        <v>1</v>
      </c>
      <c r="D44" s="2" t="s">
        <v>2</v>
      </c>
      <c r="E44" s="2" t="s">
        <v>3</v>
      </c>
    </row>
    <row r="45" spans="2:5" x14ac:dyDescent="0.3">
      <c r="B45" s="3" t="s">
        <v>25</v>
      </c>
      <c r="C45" s="1">
        <v>83118.3</v>
      </c>
      <c r="D45" s="1">
        <v>67145.789999999994</v>
      </c>
      <c r="E45" s="1">
        <f>C45</f>
        <v>83118.3</v>
      </c>
    </row>
    <row r="46" spans="2:5" x14ac:dyDescent="0.3">
      <c r="B46" s="28" t="s">
        <v>7</v>
      </c>
      <c r="C46" s="29"/>
      <c r="D46" s="30"/>
      <c r="E46" s="1">
        <f>C45-E45</f>
        <v>0</v>
      </c>
    </row>
    <row r="48" spans="2:5" x14ac:dyDescent="0.3">
      <c r="B48" s="5" t="s">
        <v>26</v>
      </c>
    </row>
    <row r="50" spans="2:5" x14ac:dyDescent="0.3">
      <c r="B50" s="9" t="s">
        <v>27</v>
      </c>
    </row>
    <row r="51" spans="2:5" x14ac:dyDescent="0.3">
      <c r="B51" s="9" t="s">
        <v>28</v>
      </c>
      <c r="C51" s="9"/>
      <c r="D51" s="9"/>
      <c r="E51" s="9"/>
    </row>
    <row r="52" spans="2:5" x14ac:dyDescent="0.3">
      <c r="B52" s="9" t="s">
        <v>29</v>
      </c>
      <c r="C52" s="9"/>
      <c r="D52" s="9"/>
      <c r="E52" s="9"/>
    </row>
    <row r="53" spans="2:5" x14ac:dyDescent="0.3">
      <c r="B53" s="9" t="s">
        <v>30</v>
      </c>
      <c r="C53" s="9"/>
      <c r="D53" s="9"/>
      <c r="E53" s="9"/>
    </row>
    <row r="54" spans="2:5" x14ac:dyDescent="0.3">
      <c r="B54" s="9" t="s">
        <v>31</v>
      </c>
      <c r="C54" s="9"/>
      <c r="D54" s="9"/>
      <c r="E54" s="9"/>
    </row>
    <row r="55" spans="2:5" x14ac:dyDescent="0.3">
      <c r="B55" s="9" t="s">
        <v>32</v>
      </c>
      <c r="C55" s="9"/>
      <c r="D55" s="9"/>
      <c r="E55" s="9"/>
    </row>
    <row r="56" spans="2:5" x14ac:dyDescent="0.3">
      <c r="B56" s="9" t="s">
        <v>33</v>
      </c>
      <c r="C56" s="9"/>
      <c r="D56" s="9"/>
      <c r="E56" s="9"/>
    </row>
    <row r="57" spans="2:5" x14ac:dyDescent="0.3">
      <c r="B57" s="9" t="s">
        <v>34</v>
      </c>
      <c r="C57" s="9"/>
      <c r="D57" s="9"/>
      <c r="E57" s="9"/>
    </row>
    <row r="58" spans="2:5" x14ac:dyDescent="0.3">
      <c r="B58" s="9" t="s">
        <v>35</v>
      </c>
      <c r="C58" s="9"/>
      <c r="D58" s="9"/>
      <c r="E58" s="9"/>
    </row>
    <row r="59" spans="2:5" x14ac:dyDescent="0.3">
      <c r="B59" s="9" t="s">
        <v>36</v>
      </c>
      <c r="C59" s="9"/>
      <c r="D59" s="9"/>
      <c r="E59" s="9"/>
    </row>
    <row r="60" spans="2:5" x14ac:dyDescent="0.3">
      <c r="B60" s="9" t="s">
        <v>39</v>
      </c>
      <c r="C60" s="9"/>
      <c r="D60" s="9"/>
      <c r="E60" s="9"/>
    </row>
    <row r="61" spans="2:5" x14ac:dyDescent="0.3">
      <c r="B61" s="9" t="s">
        <v>38</v>
      </c>
      <c r="C61" s="9"/>
      <c r="D61" s="9"/>
      <c r="E61" s="9"/>
    </row>
    <row r="67" spans="2:5" x14ac:dyDescent="0.3">
      <c r="B67" t="s">
        <v>8</v>
      </c>
    </row>
    <row r="69" spans="2:5" x14ac:dyDescent="0.3">
      <c r="B69" t="s">
        <v>9</v>
      </c>
      <c r="C69" t="s">
        <v>10</v>
      </c>
    </row>
    <row r="72" spans="2:5" ht="15.6" x14ac:dyDescent="0.3">
      <c r="C72" s="4" t="s">
        <v>4</v>
      </c>
      <c r="D72" s="4"/>
    </row>
    <row r="73" spans="2:5" ht="15.6" x14ac:dyDescent="0.3">
      <c r="C73" s="4" t="s">
        <v>5</v>
      </c>
      <c r="D73" s="4"/>
    </row>
    <row r="74" spans="2:5" x14ac:dyDescent="0.3">
      <c r="B74" s="5" t="s">
        <v>24</v>
      </c>
      <c r="C74" s="5"/>
      <c r="D74" s="5"/>
      <c r="E74" s="5"/>
    </row>
    <row r="75" spans="2:5" x14ac:dyDescent="0.3">
      <c r="B75" s="5"/>
      <c r="C75" s="5" t="s">
        <v>59</v>
      </c>
      <c r="D75" s="5"/>
      <c r="E75" s="5"/>
    </row>
    <row r="76" spans="2:5" x14ac:dyDescent="0.3">
      <c r="B76" s="19" t="s">
        <v>51</v>
      </c>
      <c r="C76" s="31" t="s">
        <v>146</v>
      </c>
      <c r="D76" s="31"/>
    </row>
    <row r="79" spans="2:5" ht="28.8" x14ac:dyDescent="0.3">
      <c r="B79" s="1" t="s">
        <v>0</v>
      </c>
      <c r="C79" s="2" t="s">
        <v>1</v>
      </c>
      <c r="D79" s="2" t="s">
        <v>2</v>
      </c>
      <c r="E79" s="2" t="s">
        <v>3</v>
      </c>
    </row>
    <row r="80" spans="2:5" x14ac:dyDescent="0.3">
      <c r="B80" s="3" t="s">
        <v>25</v>
      </c>
      <c r="C80" s="1">
        <v>78945.3</v>
      </c>
      <c r="D80" s="1">
        <v>65216.22</v>
      </c>
      <c r="E80" s="1">
        <f>C80</f>
        <v>78945.3</v>
      </c>
    </row>
    <row r="81" spans="2:5" x14ac:dyDescent="0.3">
      <c r="B81" s="28" t="s">
        <v>7</v>
      </c>
      <c r="C81" s="29"/>
      <c r="D81" s="30"/>
      <c r="E81" s="1">
        <f>C80-E80</f>
        <v>0</v>
      </c>
    </row>
    <row r="83" spans="2:5" x14ac:dyDescent="0.3">
      <c r="B83" s="5" t="s">
        <v>26</v>
      </c>
    </row>
    <row r="85" spans="2:5" x14ac:dyDescent="0.3">
      <c r="B85" s="9" t="s">
        <v>27</v>
      </c>
    </row>
    <row r="86" spans="2:5" x14ac:dyDescent="0.3">
      <c r="B86" s="9" t="s">
        <v>28</v>
      </c>
      <c r="C86" s="9"/>
      <c r="D86" s="9"/>
      <c r="E86" s="9"/>
    </row>
    <row r="87" spans="2:5" x14ac:dyDescent="0.3">
      <c r="B87" s="9" t="s">
        <v>29</v>
      </c>
      <c r="C87" s="9"/>
      <c r="D87" s="9"/>
      <c r="E87" s="9"/>
    </row>
    <row r="88" spans="2:5" x14ac:dyDescent="0.3">
      <c r="B88" s="9" t="s">
        <v>30</v>
      </c>
      <c r="C88" s="9"/>
      <c r="D88" s="9"/>
      <c r="E88" s="9"/>
    </row>
    <row r="89" spans="2:5" x14ac:dyDescent="0.3">
      <c r="B89" s="9" t="s">
        <v>31</v>
      </c>
      <c r="C89" s="9"/>
      <c r="D89" s="9"/>
      <c r="E89" s="9"/>
    </row>
    <row r="90" spans="2:5" x14ac:dyDescent="0.3">
      <c r="B90" s="9" t="s">
        <v>32</v>
      </c>
      <c r="C90" s="9"/>
      <c r="D90" s="9"/>
      <c r="E90" s="9"/>
    </row>
    <row r="91" spans="2:5" x14ac:dyDescent="0.3">
      <c r="B91" s="9" t="s">
        <v>33</v>
      </c>
      <c r="C91" s="9"/>
      <c r="D91" s="9"/>
      <c r="E91" s="9"/>
    </row>
    <row r="92" spans="2:5" x14ac:dyDescent="0.3">
      <c r="B92" s="9" t="s">
        <v>34</v>
      </c>
      <c r="C92" s="9"/>
      <c r="D92" s="9"/>
      <c r="E92" s="9"/>
    </row>
    <row r="93" spans="2:5" x14ac:dyDescent="0.3">
      <c r="B93" s="9" t="s">
        <v>35</v>
      </c>
      <c r="C93" s="9"/>
      <c r="D93" s="9"/>
      <c r="E93" s="9"/>
    </row>
    <row r="94" spans="2:5" x14ac:dyDescent="0.3">
      <c r="B94" s="9" t="s">
        <v>36</v>
      </c>
      <c r="C94" s="9"/>
      <c r="D94" s="9"/>
      <c r="E94" s="9"/>
    </row>
    <row r="95" spans="2:5" x14ac:dyDescent="0.3">
      <c r="B95" s="9" t="s">
        <v>39</v>
      </c>
      <c r="C95" s="9"/>
      <c r="D95" s="9"/>
      <c r="E95" s="9"/>
    </row>
    <row r="96" spans="2:5" x14ac:dyDescent="0.3">
      <c r="B96" s="9" t="s">
        <v>38</v>
      </c>
      <c r="C96" s="9"/>
      <c r="D96" s="9"/>
      <c r="E96" s="9"/>
    </row>
    <row r="102" spans="2:5" x14ac:dyDescent="0.3">
      <c r="B102" t="s">
        <v>8</v>
      </c>
    </row>
    <row r="104" spans="2:5" x14ac:dyDescent="0.3">
      <c r="B104" t="s">
        <v>9</v>
      </c>
      <c r="C104" t="s">
        <v>10</v>
      </c>
    </row>
    <row r="107" spans="2:5" ht="15.6" x14ac:dyDescent="0.3">
      <c r="C107" s="4" t="s">
        <v>4</v>
      </c>
      <c r="D107" s="4"/>
    </row>
    <row r="108" spans="2:5" ht="15.6" x14ac:dyDescent="0.3">
      <c r="C108" s="4" t="s">
        <v>5</v>
      </c>
      <c r="D108" s="4"/>
    </row>
    <row r="109" spans="2:5" x14ac:dyDescent="0.3">
      <c r="B109" s="5" t="s">
        <v>24</v>
      </c>
      <c r="C109" s="5"/>
      <c r="D109" s="5"/>
      <c r="E109" s="5"/>
    </row>
    <row r="110" spans="2:5" x14ac:dyDescent="0.3">
      <c r="B110" s="5"/>
      <c r="C110" s="5" t="s">
        <v>59</v>
      </c>
      <c r="D110" s="5"/>
      <c r="E110" s="5"/>
    </row>
    <row r="111" spans="2:5" x14ac:dyDescent="0.3">
      <c r="B111" s="19" t="s">
        <v>51</v>
      </c>
      <c r="C111" s="31" t="s">
        <v>147</v>
      </c>
      <c r="D111" s="31"/>
    </row>
    <row r="114" spans="2:5" ht="28.8" x14ac:dyDescent="0.3">
      <c r="B114" s="1" t="s">
        <v>0</v>
      </c>
      <c r="C114" s="2" t="s">
        <v>1</v>
      </c>
      <c r="D114" s="2" t="s">
        <v>2</v>
      </c>
      <c r="E114" s="2" t="s">
        <v>3</v>
      </c>
    </row>
    <row r="115" spans="2:5" x14ac:dyDescent="0.3">
      <c r="B115" s="3" t="s">
        <v>25</v>
      </c>
      <c r="C115" s="1">
        <v>82280.88</v>
      </c>
      <c r="D115" s="1">
        <v>58192.53</v>
      </c>
      <c r="E115" s="1">
        <f>C115</f>
        <v>82280.88</v>
      </c>
    </row>
    <row r="116" spans="2:5" x14ac:dyDescent="0.3">
      <c r="B116" s="28" t="s">
        <v>7</v>
      </c>
      <c r="C116" s="29"/>
      <c r="D116" s="30"/>
      <c r="E116" s="1">
        <f>C115-E115</f>
        <v>0</v>
      </c>
    </row>
    <row r="118" spans="2:5" x14ac:dyDescent="0.3">
      <c r="B118" s="5" t="s">
        <v>26</v>
      </c>
    </row>
    <row r="120" spans="2:5" x14ac:dyDescent="0.3">
      <c r="B120" s="9" t="s">
        <v>27</v>
      </c>
    </row>
    <row r="121" spans="2:5" x14ac:dyDescent="0.3">
      <c r="B121" s="9" t="s">
        <v>28</v>
      </c>
      <c r="C121" s="9"/>
      <c r="D121" s="9"/>
      <c r="E121" s="9"/>
    </row>
    <row r="122" spans="2:5" x14ac:dyDescent="0.3">
      <c r="B122" s="9" t="s">
        <v>29</v>
      </c>
      <c r="C122" s="9"/>
      <c r="D122" s="9"/>
      <c r="E122" s="9"/>
    </row>
    <row r="123" spans="2:5" x14ac:dyDescent="0.3">
      <c r="B123" s="9" t="s">
        <v>30</v>
      </c>
      <c r="C123" s="9"/>
      <c r="D123" s="9"/>
      <c r="E123" s="9"/>
    </row>
    <row r="124" spans="2:5" x14ac:dyDescent="0.3">
      <c r="B124" s="9" t="s">
        <v>31</v>
      </c>
      <c r="C124" s="9"/>
      <c r="D124" s="9"/>
      <c r="E124" s="9"/>
    </row>
    <row r="125" spans="2:5" x14ac:dyDescent="0.3">
      <c r="B125" s="9" t="s">
        <v>32</v>
      </c>
      <c r="C125" s="9"/>
      <c r="D125" s="9"/>
      <c r="E125" s="9"/>
    </row>
    <row r="126" spans="2:5" x14ac:dyDescent="0.3">
      <c r="B126" s="9" t="s">
        <v>33</v>
      </c>
      <c r="C126" s="9"/>
      <c r="D126" s="9"/>
      <c r="E126" s="9"/>
    </row>
    <row r="127" spans="2:5" x14ac:dyDescent="0.3">
      <c r="B127" s="9" t="s">
        <v>34</v>
      </c>
      <c r="C127" s="9"/>
      <c r="D127" s="9"/>
      <c r="E127" s="9"/>
    </row>
    <row r="128" spans="2:5" x14ac:dyDescent="0.3">
      <c r="B128" s="9" t="s">
        <v>35</v>
      </c>
      <c r="C128" s="9"/>
      <c r="D128" s="9"/>
      <c r="E128" s="9"/>
    </row>
    <row r="129" spans="2:5" x14ac:dyDescent="0.3">
      <c r="B129" s="9" t="s">
        <v>36</v>
      </c>
      <c r="C129" s="9"/>
      <c r="D129" s="9"/>
      <c r="E129" s="9"/>
    </row>
    <row r="130" spans="2:5" x14ac:dyDescent="0.3">
      <c r="B130" s="9" t="s">
        <v>39</v>
      </c>
      <c r="C130" s="9"/>
      <c r="D130" s="9"/>
      <c r="E130" s="9"/>
    </row>
    <row r="131" spans="2:5" x14ac:dyDescent="0.3">
      <c r="B131" s="9" t="s">
        <v>38</v>
      </c>
      <c r="C131" s="9"/>
      <c r="D131" s="9"/>
      <c r="E131" s="9"/>
    </row>
    <row r="137" spans="2:5" x14ac:dyDescent="0.3">
      <c r="B137" t="s">
        <v>8</v>
      </c>
    </row>
    <row r="139" spans="2:5" x14ac:dyDescent="0.3">
      <c r="B139" t="s">
        <v>9</v>
      </c>
      <c r="C139" t="s">
        <v>10</v>
      </c>
    </row>
    <row r="142" spans="2:5" ht="15.6" x14ac:dyDescent="0.3">
      <c r="C142" s="4" t="s">
        <v>4</v>
      </c>
      <c r="D142" s="4"/>
    </row>
    <row r="143" spans="2:5" ht="15.6" x14ac:dyDescent="0.3">
      <c r="C143" s="4" t="s">
        <v>5</v>
      </c>
      <c r="D143" s="4"/>
    </row>
    <row r="144" spans="2:5" x14ac:dyDescent="0.3">
      <c r="B144" s="5" t="s">
        <v>24</v>
      </c>
      <c r="C144" s="5"/>
      <c r="D144" s="5"/>
      <c r="E144" s="5"/>
    </row>
    <row r="145" spans="2:5" x14ac:dyDescent="0.3">
      <c r="B145" s="5"/>
      <c r="C145" s="5" t="s">
        <v>59</v>
      </c>
      <c r="D145" s="5"/>
      <c r="E145" s="5"/>
    </row>
    <row r="146" spans="2:5" x14ac:dyDescent="0.3">
      <c r="B146" s="19" t="s">
        <v>51</v>
      </c>
      <c r="C146" s="31" t="s">
        <v>148</v>
      </c>
      <c r="D146" s="31"/>
    </row>
    <row r="149" spans="2:5" ht="28.8" x14ac:dyDescent="0.3">
      <c r="B149" s="1" t="s">
        <v>0</v>
      </c>
      <c r="C149" s="2" t="s">
        <v>1</v>
      </c>
      <c r="D149" s="2" t="s">
        <v>2</v>
      </c>
      <c r="E149" s="2" t="s">
        <v>3</v>
      </c>
    </row>
    <row r="150" spans="2:5" x14ac:dyDescent="0.3">
      <c r="B150" s="3" t="s">
        <v>25</v>
      </c>
      <c r="C150" s="1">
        <f>275590.8+10618.38</f>
        <v>286209.18</v>
      </c>
      <c r="D150" s="1">
        <f>220194.25+10618.38</f>
        <v>230812.63</v>
      </c>
      <c r="E150" s="1">
        <f>C150</f>
        <v>286209.18</v>
      </c>
    </row>
    <row r="151" spans="2:5" x14ac:dyDescent="0.3">
      <c r="B151" s="28" t="s">
        <v>7</v>
      </c>
      <c r="C151" s="29"/>
      <c r="D151" s="30"/>
      <c r="E151" s="1">
        <f>C150-E150</f>
        <v>0</v>
      </c>
    </row>
    <row r="153" spans="2:5" x14ac:dyDescent="0.3">
      <c r="B153" s="5" t="s">
        <v>26</v>
      </c>
    </row>
    <row r="155" spans="2:5" x14ac:dyDescent="0.3">
      <c r="B155" s="9" t="s">
        <v>27</v>
      </c>
    </row>
    <row r="156" spans="2:5" x14ac:dyDescent="0.3">
      <c r="B156" s="9" t="s">
        <v>28</v>
      </c>
      <c r="C156" s="9"/>
      <c r="D156" s="9"/>
      <c r="E156" s="9"/>
    </row>
    <row r="157" spans="2:5" x14ac:dyDescent="0.3">
      <c r="B157" s="9" t="s">
        <v>29</v>
      </c>
      <c r="C157" s="9"/>
      <c r="D157" s="9"/>
      <c r="E157" s="9"/>
    </row>
    <row r="158" spans="2:5" x14ac:dyDescent="0.3">
      <c r="B158" s="9" t="s">
        <v>30</v>
      </c>
      <c r="C158" s="9"/>
      <c r="D158" s="9"/>
      <c r="E158" s="9"/>
    </row>
    <row r="159" spans="2:5" x14ac:dyDescent="0.3">
      <c r="B159" s="9" t="s">
        <v>31</v>
      </c>
      <c r="C159" s="9"/>
      <c r="D159" s="9"/>
      <c r="E159" s="9"/>
    </row>
    <row r="160" spans="2:5" x14ac:dyDescent="0.3">
      <c r="B160" s="9" t="s">
        <v>32</v>
      </c>
      <c r="C160" s="9"/>
      <c r="D160" s="9"/>
      <c r="E160" s="9"/>
    </row>
    <row r="161" spans="2:5" x14ac:dyDescent="0.3">
      <c r="B161" s="9" t="s">
        <v>33</v>
      </c>
      <c r="C161" s="9"/>
      <c r="D161" s="9"/>
      <c r="E161" s="9"/>
    </row>
    <row r="162" spans="2:5" x14ac:dyDescent="0.3">
      <c r="B162" s="9" t="s">
        <v>34</v>
      </c>
      <c r="C162" s="9"/>
      <c r="D162" s="9"/>
      <c r="E162" s="9"/>
    </row>
    <row r="163" spans="2:5" x14ac:dyDescent="0.3">
      <c r="B163" s="9" t="s">
        <v>35</v>
      </c>
      <c r="C163" s="9"/>
      <c r="D163" s="9"/>
      <c r="E163" s="9"/>
    </row>
    <row r="164" spans="2:5" x14ac:dyDescent="0.3">
      <c r="B164" s="9" t="s">
        <v>36</v>
      </c>
      <c r="C164" s="9"/>
      <c r="D164" s="9"/>
      <c r="E164" s="9"/>
    </row>
    <row r="165" spans="2:5" x14ac:dyDescent="0.3">
      <c r="B165" s="9" t="s">
        <v>39</v>
      </c>
      <c r="C165" s="9"/>
      <c r="D165" s="9"/>
      <c r="E165" s="9"/>
    </row>
    <row r="166" spans="2:5" x14ac:dyDescent="0.3">
      <c r="B166" s="9" t="s">
        <v>38</v>
      </c>
      <c r="C166" s="9"/>
      <c r="D166" s="9"/>
      <c r="E166" s="9"/>
    </row>
    <row r="172" spans="2:5" x14ac:dyDescent="0.3">
      <c r="B172" t="s">
        <v>8</v>
      </c>
    </row>
    <row r="174" spans="2:5" x14ac:dyDescent="0.3">
      <c r="B174" t="s">
        <v>9</v>
      </c>
      <c r="C174" t="s">
        <v>10</v>
      </c>
    </row>
    <row r="177" spans="2:5" ht="15.6" x14ac:dyDescent="0.3">
      <c r="C177" s="4" t="s">
        <v>4</v>
      </c>
      <c r="D177" s="4"/>
    </row>
    <row r="178" spans="2:5" ht="15.6" x14ac:dyDescent="0.3">
      <c r="C178" s="4" t="s">
        <v>5</v>
      </c>
      <c r="D178" s="4"/>
    </row>
    <row r="179" spans="2:5" x14ac:dyDescent="0.3">
      <c r="B179" s="5" t="s">
        <v>24</v>
      </c>
      <c r="C179" s="5"/>
      <c r="D179" s="5"/>
      <c r="E179" s="5"/>
    </row>
    <row r="180" spans="2:5" x14ac:dyDescent="0.3">
      <c r="B180" s="5"/>
      <c r="C180" s="5" t="s">
        <v>59</v>
      </c>
      <c r="D180" s="5"/>
      <c r="E180" s="5"/>
    </row>
    <row r="181" spans="2:5" x14ac:dyDescent="0.3">
      <c r="B181" s="19" t="s">
        <v>51</v>
      </c>
      <c r="C181" s="31" t="s">
        <v>149</v>
      </c>
      <c r="D181" s="31"/>
    </row>
    <row r="184" spans="2:5" ht="28.8" x14ac:dyDescent="0.3">
      <c r="B184" s="1" t="s">
        <v>0</v>
      </c>
      <c r="C184" s="2" t="s">
        <v>1</v>
      </c>
      <c r="D184" s="2" t="s">
        <v>2</v>
      </c>
      <c r="E184" s="2" t="s">
        <v>3</v>
      </c>
    </row>
    <row r="185" spans="2:5" x14ac:dyDescent="0.3">
      <c r="B185" s="3" t="s">
        <v>25</v>
      </c>
      <c r="C185" s="1">
        <v>279714.24000000005</v>
      </c>
      <c r="D185" s="1">
        <v>237575.88</v>
      </c>
      <c r="E185" s="1">
        <f>C185</f>
        <v>279714.24000000005</v>
      </c>
    </row>
    <row r="186" spans="2:5" x14ac:dyDescent="0.3">
      <c r="B186" s="28" t="s">
        <v>7</v>
      </c>
      <c r="C186" s="29"/>
      <c r="D186" s="30"/>
      <c r="E186" s="1">
        <f>C185-E185</f>
        <v>0</v>
      </c>
    </row>
    <row r="188" spans="2:5" x14ac:dyDescent="0.3">
      <c r="B188" s="5" t="s">
        <v>26</v>
      </c>
    </row>
    <row r="190" spans="2:5" x14ac:dyDescent="0.3">
      <c r="B190" s="9" t="s">
        <v>27</v>
      </c>
    </row>
    <row r="191" spans="2:5" x14ac:dyDescent="0.3">
      <c r="B191" s="9" t="s">
        <v>28</v>
      </c>
      <c r="C191" s="9"/>
      <c r="D191" s="9"/>
      <c r="E191" s="9"/>
    </row>
    <row r="192" spans="2:5" x14ac:dyDescent="0.3">
      <c r="B192" s="9" t="s">
        <v>29</v>
      </c>
      <c r="C192" s="9"/>
      <c r="D192" s="9"/>
      <c r="E192" s="9"/>
    </row>
    <row r="193" spans="2:5" x14ac:dyDescent="0.3">
      <c r="B193" s="9" t="s">
        <v>30</v>
      </c>
      <c r="C193" s="9"/>
      <c r="D193" s="9"/>
      <c r="E193" s="9"/>
    </row>
    <row r="194" spans="2:5" x14ac:dyDescent="0.3">
      <c r="B194" s="9" t="s">
        <v>31</v>
      </c>
      <c r="C194" s="9"/>
      <c r="D194" s="9"/>
      <c r="E194" s="9"/>
    </row>
    <row r="195" spans="2:5" x14ac:dyDescent="0.3">
      <c r="B195" s="9" t="s">
        <v>32</v>
      </c>
      <c r="C195" s="9"/>
      <c r="D195" s="9"/>
      <c r="E195" s="9"/>
    </row>
    <row r="196" spans="2:5" x14ac:dyDescent="0.3">
      <c r="B196" s="9" t="s">
        <v>33</v>
      </c>
      <c r="C196" s="9"/>
      <c r="D196" s="9"/>
      <c r="E196" s="9"/>
    </row>
    <row r="197" spans="2:5" x14ac:dyDescent="0.3">
      <c r="B197" s="9" t="s">
        <v>34</v>
      </c>
      <c r="C197" s="9"/>
      <c r="D197" s="9"/>
      <c r="E197" s="9"/>
    </row>
    <row r="198" spans="2:5" x14ac:dyDescent="0.3">
      <c r="B198" s="9" t="s">
        <v>35</v>
      </c>
      <c r="C198" s="9"/>
      <c r="D198" s="9"/>
      <c r="E198" s="9"/>
    </row>
    <row r="199" spans="2:5" x14ac:dyDescent="0.3">
      <c r="B199" s="9" t="s">
        <v>36</v>
      </c>
      <c r="C199" s="9"/>
      <c r="D199" s="9"/>
      <c r="E199" s="9"/>
    </row>
    <row r="200" spans="2:5" x14ac:dyDescent="0.3">
      <c r="B200" s="9" t="s">
        <v>39</v>
      </c>
      <c r="C200" s="9"/>
      <c r="D200" s="9"/>
      <c r="E200" s="9"/>
    </row>
    <row r="201" spans="2:5" x14ac:dyDescent="0.3">
      <c r="B201" s="9" t="s">
        <v>38</v>
      </c>
      <c r="C201" s="9"/>
      <c r="D201" s="9"/>
      <c r="E201" s="9"/>
    </row>
    <row r="207" spans="2:5" x14ac:dyDescent="0.3">
      <c r="B207" t="s">
        <v>8</v>
      </c>
    </row>
    <row r="209" spans="2:3" x14ac:dyDescent="0.3">
      <c r="B209" t="s">
        <v>9</v>
      </c>
      <c r="C209" t="s">
        <v>10</v>
      </c>
    </row>
  </sheetData>
  <mergeCells count="12">
    <mergeCell ref="B186:D186"/>
    <mergeCell ref="C6:D6"/>
    <mergeCell ref="B11:D11"/>
    <mergeCell ref="C41:D41"/>
    <mergeCell ref="B46:D46"/>
    <mergeCell ref="C76:D76"/>
    <mergeCell ref="B81:D81"/>
    <mergeCell ref="C111:D111"/>
    <mergeCell ref="B116:D116"/>
    <mergeCell ref="C146:D146"/>
    <mergeCell ref="B151:D151"/>
    <mergeCell ref="C181:D18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2"/>
  <sheetViews>
    <sheetView workbookViewId="0">
      <selection activeCell="A4" sqref="A4:F37"/>
    </sheetView>
  </sheetViews>
  <sheetFormatPr defaultRowHeight="14.4" x14ac:dyDescent="0.3"/>
  <cols>
    <col min="1" max="1" width="27.5546875" customWidth="1"/>
    <col min="2" max="2" width="16.109375" customWidth="1"/>
    <col min="3" max="3" width="16.77734375" customWidth="1"/>
    <col min="4" max="4" width="10.77734375" customWidth="1"/>
    <col min="7" max="7" width="0.5546875" customWidth="1"/>
    <col min="8" max="10" width="8.88671875" hidden="1" customWidth="1"/>
  </cols>
  <sheetData>
    <row r="4" spans="1:4" ht="15.6" x14ac:dyDescent="0.3">
      <c r="B4" s="4" t="s">
        <v>4</v>
      </c>
      <c r="C4" s="4"/>
    </row>
    <row r="5" spans="1:4" ht="15.6" x14ac:dyDescent="0.3">
      <c r="B5" s="4" t="s">
        <v>5</v>
      </c>
      <c r="C5" s="4"/>
    </row>
    <row r="6" spans="1:4" x14ac:dyDescent="0.3">
      <c r="A6" s="5" t="s">
        <v>24</v>
      </c>
      <c r="B6" s="5"/>
      <c r="C6" s="5"/>
      <c r="D6" s="5"/>
    </row>
    <row r="7" spans="1:4" x14ac:dyDescent="0.3">
      <c r="A7" s="5"/>
      <c r="B7" s="5" t="s">
        <v>59</v>
      </c>
      <c r="C7" s="5"/>
      <c r="D7" s="5"/>
    </row>
    <row r="8" spans="1:4" x14ac:dyDescent="0.3">
      <c r="A8" s="7" t="s">
        <v>17</v>
      </c>
      <c r="B8" s="7" t="s">
        <v>18</v>
      </c>
      <c r="C8" s="6">
        <v>2</v>
      </c>
    </row>
    <row r="11" spans="1:4" ht="28.8" x14ac:dyDescent="0.3">
      <c r="A11" s="1" t="s">
        <v>0</v>
      </c>
      <c r="B11" s="2" t="s">
        <v>1</v>
      </c>
      <c r="C11" s="2" t="s">
        <v>2</v>
      </c>
      <c r="D11" s="2" t="s">
        <v>3</v>
      </c>
    </row>
    <row r="12" spans="1:4" x14ac:dyDescent="0.3">
      <c r="A12" s="3" t="s">
        <v>25</v>
      </c>
      <c r="B12" s="1">
        <v>151794.18</v>
      </c>
      <c r="C12" s="1">
        <v>115937.44</v>
      </c>
      <c r="D12" s="1">
        <f>B12</f>
        <v>151794.18</v>
      </c>
    </row>
    <row r="13" spans="1:4" x14ac:dyDescent="0.3">
      <c r="A13" s="28" t="s">
        <v>7</v>
      </c>
      <c r="B13" s="29"/>
      <c r="C13" s="30"/>
      <c r="D13" s="1">
        <f>B12-D12</f>
        <v>0</v>
      </c>
    </row>
    <row r="15" spans="1:4" x14ac:dyDescent="0.3">
      <c r="A15" s="5" t="s">
        <v>26</v>
      </c>
    </row>
    <row r="17" spans="1:4" x14ac:dyDescent="0.3">
      <c r="A17" s="9" t="s">
        <v>27</v>
      </c>
    </row>
    <row r="18" spans="1:4" x14ac:dyDescent="0.3">
      <c r="A18" s="9" t="s">
        <v>28</v>
      </c>
      <c r="B18" s="9"/>
      <c r="C18" s="9"/>
      <c r="D18" s="9"/>
    </row>
    <row r="19" spans="1:4" x14ac:dyDescent="0.3">
      <c r="A19" s="9" t="s">
        <v>29</v>
      </c>
      <c r="B19" s="9"/>
      <c r="C19" s="9"/>
      <c r="D19" s="9"/>
    </row>
    <row r="20" spans="1:4" x14ac:dyDescent="0.3">
      <c r="A20" s="9" t="s">
        <v>30</v>
      </c>
      <c r="B20" s="9"/>
      <c r="C20" s="9"/>
      <c r="D20" s="9"/>
    </row>
    <row r="21" spans="1:4" x14ac:dyDescent="0.3">
      <c r="A21" s="9" t="s">
        <v>31</v>
      </c>
      <c r="B21" s="9"/>
      <c r="C21" s="9"/>
      <c r="D21" s="9"/>
    </row>
    <row r="22" spans="1:4" x14ac:dyDescent="0.3">
      <c r="A22" s="9" t="s">
        <v>32</v>
      </c>
      <c r="B22" s="9"/>
      <c r="C22" s="9"/>
      <c r="D22" s="9"/>
    </row>
    <row r="23" spans="1:4" x14ac:dyDescent="0.3">
      <c r="A23" s="9" t="s">
        <v>33</v>
      </c>
      <c r="B23" s="9"/>
      <c r="C23" s="9"/>
      <c r="D23" s="9"/>
    </row>
    <row r="24" spans="1:4" x14ac:dyDescent="0.3">
      <c r="A24" s="9" t="s">
        <v>34</v>
      </c>
      <c r="B24" s="9"/>
      <c r="C24" s="9"/>
      <c r="D24" s="9"/>
    </row>
    <row r="25" spans="1:4" x14ac:dyDescent="0.3">
      <c r="A25" s="9" t="s">
        <v>35</v>
      </c>
      <c r="B25" s="9"/>
      <c r="C25" s="9"/>
      <c r="D25" s="9"/>
    </row>
    <row r="26" spans="1:4" x14ac:dyDescent="0.3">
      <c r="A26" s="9" t="s">
        <v>36</v>
      </c>
      <c r="B26" s="9"/>
      <c r="C26" s="9"/>
      <c r="D26" s="9"/>
    </row>
    <row r="27" spans="1:4" x14ac:dyDescent="0.3">
      <c r="A27" s="9" t="s">
        <v>39</v>
      </c>
      <c r="B27" s="9"/>
      <c r="C27" s="9"/>
      <c r="D27" s="9"/>
    </row>
    <row r="28" spans="1:4" x14ac:dyDescent="0.3">
      <c r="A28" s="9" t="s">
        <v>38</v>
      </c>
      <c r="B28" s="9"/>
      <c r="C28" s="9"/>
      <c r="D28" s="9"/>
    </row>
    <row r="34" spans="1:4" x14ac:dyDescent="0.3">
      <c r="A34" t="s">
        <v>8</v>
      </c>
    </row>
    <row r="36" spans="1:4" x14ac:dyDescent="0.3">
      <c r="A36" t="s">
        <v>9</v>
      </c>
      <c r="B36" t="s">
        <v>10</v>
      </c>
    </row>
    <row r="44" spans="1:4" ht="15.6" x14ac:dyDescent="0.3">
      <c r="B44" s="4" t="s">
        <v>4</v>
      </c>
      <c r="C44" s="4"/>
    </row>
    <row r="45" spans="1:4" ht="15.6" x14ac:dyDescent="0.3">
      <c r="B45" s="4" t="s">
        <v>5</v>
      </c>
      <c r="C45" s="4"/>
    </row>
    <row r="46" spans="1:4" x14ac:dyDescent="0.3">
      <c r="A46" s="5" t="s">
        <v>24</v>
      </c>
      <c r="B46" s="5"/>
      <c r="C46" s="5"/>
      <c r="D46" s="5"/>
    </row>
    <row r="47" spans="1:4" x14ac:dyDescent="0.3">
      <c r="A47" s="5"/>
      <c r="B47" s="5" t="s">
        <v>59</v>
      </c>
      <c r="C47" s="5"/>
      <c r="D47" s="5"/>
    </row>
    <row r="48" spans="1:4" x14ac:dyDescent="0.3">
      <c r="A48" s="8" t="s">
        <v>17</v>
      </c>
      <c r="B48" s="8" t="s">
        <v>18</v>
      </c>
      <c r="C48" s="6">
        <v>7</v>
      </c>
    </row>
    <row r="51" spans="1:4" ht="28.8" x14ac:dyDescent="0.3">
      <c r="A51" s="1" t="s">
        <v>0</v>
      </c>
      <c r="B51" s="2" t="s">
        <v>1</v>
      </c>
      <c r="C51" s="2" t="s">
        <v>2</v>
      </c>
      <c r="D51" s="2" t="s">
        <v>3</v>
      </c>
    </row>
    <row r="52" spans="1:4" x14ac:dyDescent="0.3">
      <c r="A52" s="3" t="s">
        <v>25</v>
      </c>
      <c r="B52" s="1">
        <v>101348.12</v>
      </c>
      <c r="C52" s="1">
        <v>78659.929999999993</v>
      </c>
      <c r="D52" s="1">
        <f>B52</f>
        <v>101348.12</v>
      </c>
    </row>
    <row r="53" spans="1:4" x14ac:dyDescent="0.3">
      <c r="A53" s="28" t="s">
        <v>7</v>
      </c>
      <c r="B53" s="29"/>
      <c r="C53" s="30"/>
      <c r="D53" s="1">
        <f>B52-D52</f>
        <v>0</v>
      </c>
    </row>
    <row r="55" spans="1:4" x14ac:dyDescent="0.3">
      <c r="A55" s="5" t="s">
        <v>26</v>
      </c>
    </row>
    <row r="57" spans="1:4" x14ac:dyDescent="0.3">
      <c r="A57" s="9" t="s">
        <v>27</v>
      </c>
    </row>
    <row r="58" spans="1:4" x14ac:dyDescent="0.3">
      <c r="A58" s="9" t="s">
        <v>28</v>
      </c>
      <c r="B58" s="9"/>
      <c r="C58" s="9"/>
      <c r="D58" s="9"/>
    </row>
    <row r="59" spans="1:4" x14ac:dyDescent="0.3">
      <c r="A59" s="9" t="s">
        <v>29</v>
      </c>
      <c r="B59" s="9"/>
      <c r="C59" s="9"/>
      <c r="D59" s="9"/>
    </row>
    <row r="60" spans="1:4" x14ac:dyDescent="0.3">
      <c r="A60" s="9" t="s">
        <v>30</v>
      </c>
      <c r="B60" s="9"/>
      <c r="C60" s="9"/>
      <c r="D60" s="9"/>
    </row>
    <row r="61" spans="1:4" x14ac:dyDescent="0.3">
      <c r="A61" s="9" t="s">
        <v>31</v>
      </c>
      <c r="B61" s="9"/>
      <c r="C61" s="9"/>
      <c r="D61" s="9"/>
    </row>
    <row r="62" spans="1:4" x14ac:dyDescent="0.3">
      <c r="A62" s="9" t="s">
        <v>32</v>
      </c>
      <c r="B62" s="9"/>
      <c r="C62" s="9"/>
      <c r="D62" s="9"/>
    </row>
    <row r="63" spans="1:4" x14ac:dyDescent="0.3">
      <c r="A63" s="9" t="s">
        <v>33</v>
      </c>
      <c r="B63" s="9"/>
      <c r="C63" s="9"/>
      <c r="D63" s="9"/>
    </row>
    <row r="64" spans="1:4" x14ac:dyDescent="0.3">
      <c r="A64" s="9" t="s">
        <v>34</v>
      </c>
      <c r="B64" s="9"/>
      <c r="C64" s="9"/>
      <c r="D64" s="9"/>
    </row>
    <row r="65" spans="1:4" x14ac:dyDescent="0.3">
      <c r="A65" s="9" t="s">
        <v>35</v>
      </c>
      <c r="B65" s="9"/>
      <c r="C65" s="9"/>
      <c r="D65" s="9"/>
    </row>
    <row r="66" spans="1:4" x14ac:dyDescent="0.3">
      <c r="A66" s="9" t="s">
        <v>36</v>
      </c>
      <c r="B66" s="9"/>
      <c r="C66" s="9"/>
      <c r="D66" s="9"/>
    </row>
    <row r="67" spans="1:4" x14ac:dyDescent="0.3">
      <c r="A67" s="9" t="s">
        <v>39</v>
      </c>
      <c r="B67" s="9"/>
      <c r="C67" s="9"/>
      <c r="D67" s="9"/>
    </row>
    <row r="68" spans="1:4" x14ac:dyDescent="0.3">
      <c r="A68" s="9" t="s">
        <v>38</v>
      </c>
      <c r="B68" s="9"/>
      <c r="C68" s="9"/>
      <c r="D68" s="9"/>
    </row>
    <row r="74" spans="1:4" x14ac:dyDescent="0.3">
      <c r="A74" t="s">
        <v>8</v>
      </c>
    </row>
    <row r="76" spans="1:4" x14ac:dyDescent="0.3">
      <c r="A76" t="s">
        <v>9</v>
      </c>
      <c r="B76" t="s">
        <v>10</v>
      </c>
    </row>
    <row r="78" spans="1:4" ht="15.6" x14ac:dyDescent="0.3">
      <c r="B78" s="4" t="s">
        <v>4</v>
      </c>
      <c r="C78" s="4"/>
    </row>
    <row r="79" spans="1:4" ht="15.6" x14ac:dyDescent="0.3">
      <c r="B79" s="4" t="s">
        <v>5</v>
      </c>
      <c r="C79" s="4"/>
    </row>
    <row r="80" spans="1:4" x14ac:dyDescent="0.3">
      <c r="A80" s="5" t="s">
        <v>24</v>
      </c>
      <c r="B80" s="5"/>
      <c r="C80" s="5"/>
      <c r="D80" s="5"/>
    </row>
    <row r="81" spans="1:4" x14ac:dyDescent="0.3">
      <c r="A81" s="5"/>
      <c r="B81" s="5" t="s">
        <v>59</v>
      </c>
      <c r="C81" s="5"/>
      <c r="D81" s="5"/>
    </row>
    <row r="82" spans="1:4" x14ac:dyDescent="0.3">
      <c r="A82" s="8" t="s">
        <v>17</v>
      </c>
      <c r="B82" s="8" t="s">
        <v>18</v>
      </c>
      <c r="C82" s="6">
        <v>8</v>
      </c>
    </row>
    <row r="85" spans="1:4" ht="28.8" x14ac:dyDescent="0.3">
      <c r="A85" s="1" t="s">
        <v>0</v>
      </c>
      <c r="B85" s="2" t="s">
        <v>1</v>
      </c>
      <c r="C85" s="2" t="s">
        <v>2</v>
      </c>
      <c r="D85" s="2" t="s">
        <v>3</v>
      </c>
    </row>
    <row r="86" spans="1:4" x14ac:dyDescent="0.3">
      <c r="A86" s="3" t="s">
        <v>25</v>
      </c>
      <c r="B86" s="1">
        <v>47583.66</v>
      </c>
      <c r="C86" s="1">
        <v>31554.65</v>
      </c>
      <c r="D86" s="1">
        <f>B86</f>
        <v>47583.66</v>
      </c>
    </row>
    <row r="87" spans="1:4" x14ac:dyDescent="0.3">
      <c r="A87" s="28" t="s">
        <v>11</v>
      </c>
      <c r="B87" s="29"/>
      <c r="C87" s="30"/>
      <c r="D87" s="1">
        <f>B86-D86</f>
        <v>0</v>
      </c>
    </row>
    <row r="89" spans="1:4" x14ac:dyDescent="0.3">
      <c r="A89" s="5" t="s">
        <v>26</v>
      </c>
    </row>
    <row r="91" spans="1:4" x14ac:dyDescent="0.3">
      <c r="A91" s="9" t="s">
        <v>27</v>
      </c>
    </row>
    <row r="92" spans="1:4" x14ac:dyDescent="0.3">
      <c r="A92" s="9" t="s">
        <v>28</v>
      </c>
      <c r="B92" s="9"/>
      <c r="C92" s="9"/>
      <c r="D92" s="9"/>
    </row>
    <row r="93" spans="1:4" x14ac:dyDescent="0.3">
      <c r="A93" s="9" t="s">
        <v>29</v>
      </c>
      <c r="B93" s="9"/>
      <c r="C93" s="9"/>
      <c r="D93" s="9"/>
    </row>
    <row r="94" spans="1:4" x14ac:dyDescent="0.3">
      <c r="A94" s="9" t="s">
        <v>30</v>
      </c>
      <c r="B94" s="9"/>
      <c r="C94" s="9"/>
      <c r="D94" s="9"/>
    </row>
    <row r="95" spans="1:4" x14ac:dyDescent="0.3">
      <c r="A95" s="9" t="s">
        <v>31</v>
      </c>
      <c r="B95" s="9"/>
      <c r="C95" s="9"/>
      <c r="D95" s="9"/>
    </row>
    <row r="96" spans="1:4" x14ac:dyDescent="0.3">
      <c r="A96" s="9" t="s">
        <v>32</v>
      </c>
      <c r="B96" s="9"/>
      <c r="C96" s="9"/>
      <c r="D96" s="9"/>
    </row>
    <row r="97" spans="1:4" x14ac:dyDescent="0.3">
      <c r="A97" s="9" t="s">
        <v>33</v>
      </c>
      <c r="B97" s="9"/>
      <c r="C97" s="9"/>
      <c r="D97" s="9"/>
    </row>
    <row r="98" spans="1:4" x14ac:dyDescent="0.3">
      <c r="A98" s="9" t="s">
        <v>34</v>
      </c>
      <c r="B98" s="9"/>
      <c r="C98" s="9"/>
      <c r="D98" s="9"/>
    </row>
    <row r="99" spans="1:4" x14ac:dyDescent="0.3">
      <c r="A99" s="9" t="s">
        <v>35</v>
      </c>
      <c r="B99" s="9"/>
      <c r="C99" s="9"/>
      <c r="D99" s="9"/>
    </row>
    <row r="100" spans="1:4" x14ac:dyDescent="0.3">
      <c r="A100" s="9" t="s">
        <v>36</v>
      </c>
      <c r="B100" s="9"/>
      <c r="C100" s="9"/>
      <c r="D100" s="9"/>
    </row>
    <row r="101" spans="1:4" x14ac:dyDescent="0.3">
      <c r="A101" s="9" t="s">
        <v>39</v>
      </c>
      <c r="B101" s="9"/>
      <c r="C101" s="9"/>
      <c r="D101" s="9"/>
    </row>
    <row r="102" spans="1:4" x14ac:dyDescent="0.3">
      <c r="A102" s="9" t="s">
        <v>38</v>
      </c>
      <c r="B102" s="9"/>
      <c r="C102" s="9"/>
      <c r="D102" s="9"/>
    </row>
    <row r="108" spans="1:4" x14ac:dyDescent="0.3">
      <c r="A108" t="s">
        <v>8</v>
      </c>
    </row>
    <row r="110" spans="1:4" x14ac:dyDescent="0.3">
      <c r="A110" t="s">
        <v>9</v>
      </c>
      <c r="B110" t="s">
        <v>10</v>
      </c>
    </row>
    <row r="112" spans="1:4" ht="15.6" x14ac:dyDescent="0.3">
      <c r="B112" s="4" t="s">
        <v>4</v>
      </c>
      <c r="C112" s="4"/>
    </row>
    <row r="113" spans="1:4" ht="15.6" x14ac:dyDescent="0.3">
      <c r="B113" s="4" t="s">
        <v>5</v>
      </c>
      <c r="C113" s="4"/>
    </row>
    <row r="114" spans="1:4" x14ac:dyDescent="0.3">
      <c r="A114" s="5" t="s">
        <v>24</v>
      </c>
      <c r="B114" s="5"/>
      <c r="C114" s="5"/>
      <c r="D114" s="5"/>
    </row>
    <row r="115" spans="1:4" x14ac:dyDescent="0.3">
      <c r="A115" s="5"/>
      <c r="B115" s="5" t="s">
        <v>59</v>
      </c>
      <c r="C115" s="5"/>
      <c r="D115" s="5"/>
    </row>
    <row r="116" spans="1:4" x14ac:dyDescent="0.3">
      <c r="A116" s="8" t="s">
        <v>17</v>
      </c>
      <c r="B116" s="8" t="s">
        <v>18</v>
      </c>
      <c r="C116" s="6">
        <v>10</v>
      </c>
    </row>
    <row r="119" spans="1:4" ht="28.8" x14ac:dyDescent="0.3">
      <c r="A119" s="1" t="s">
        <v>0</v>
      </c>
      <c r="B119" s="2" t="s">
        <v>1</v>
      </c>
      <c r="C119" s="2" t="s">
        <v>2</v>
      </c>
      <c r="D119" s="2" t="s">
        <v>3</v>
      </c>
    </row>
    <row r="120" spans="1:4" x14ac:dyDescent="0.3">
      <c r="A120" s="3" t="s">
        <v>25</v>
      </c>
      <c r="B120" s="1">
        <v>56624.4</v>
      </c>
      <c r="C120" s="1">
        <v>34287.83</v>
      </c>
      <c r="D120" s="11">
        <f>B120</f>
        <v>56624.4</v>
      </c>
    </row>
    <row r="121" spans="1:4" x14ac:dyDescent="0.3">
      <c r="A121" s="28" t="s">
        <v>7</v>
      </c>
      <c r="B121" s="29"/>
      <c r="C121" s="30"/>
      <c r="D121" s="11">
        <f>B120-D120</f>
        <v>0</v>
      </c>
    </row>
    <row r="123" spans="1:4" x14ac:dyDescent="0.3">
      <c r="A123" s="5" t="s">
        <v>26</v>
      </c>
    </row>
    <row r="125" spans="1:4" x14ac:dyDescent="0.3">
      <c r="A125" s="9" t="s">
        <v>27</v>
      </c>
    </row>
    <row r="126" spans="1:4" x14ac:dyDescent="0.3">
      <c r="A126" s="9" t="s">
        <v>28</v>
      </c>
      <c r="B126" s="9"/>
      <c r="C126" s="9"/>
      <c r="D126" s="9"/>
    </row>
    <row r="127" spans="1:4" x14ac:dyDescent="0.3">
      <c r="A127" s="9" t="s">
        <v>29</v>
      </c>
      <c r="B127" s="9"/>
      <c r="C127" s="9"/>
      <c r="D127" s="9"/>
    </row>
    <row r="128" spans="1:4" x14ac:dyDescent="0.3">
      <c r="A128" s="9" t="s">
        <v>30</v>
      </c>
      <c r="B128" s="9"/>
      <c r="C128" s="9"/>
      <c r="D128" s="9"/>
    </row>
    <row r="129" spans="1:4" x14ac:dyDescent="0.3">
      <c r="A129" s="9" t="s">
        <v>31</v>
      </c>
      <c r="B129" s="9"/>
      <c r="C129" s="9"/>
      <c r="D129" s="9"/>
    </row>
    <row r="130" spans="1:4" x14ac:dyDescent="0.3">
      <c r="A130" s="9" t="s">
        <v>32</v>
      </c>
      <c r="B130" s="9"/>
      <c r="C130" s="9"/>
      <c r="D130" s="9"/>
    </row>
    <row r="131" spans="1:4" x14ac:dyDescent="0.3">
      <c r="A131" s="9" t="s">
        <v>33</v>
      </c>
      <c r="B131" s="9"/>
      <c r="C131" s="9"/>
      <c r="D131" s="9"/>
    </row>
    <row r="132" spans="1:4" x14ac:dyDescent="0.3">
      <c r="A132" s="9" t="s">
        <v>34</v>
      </c>
      <c r="B132" s="9"/>
      <c r="C132" s="9"/>
      <c r="D132" s="9"/>
    </row>
    <row r="133" spans="1:4" x14ac:dyDescent="0.3">
      <c r="A133" s="9" t="s">
        <v>35</v>
      </c>
      <c r="B133" s="9"/>
      <c r="C133" s="9"/>
      <c r="D133" s="9"/>
    </row>
    <row r="134" spans="1:4" x14ac:dyDescent="0.3">
      <c r="A134" s="9" t="s">
        <v>36</v>
      </c>
      <c r="B134" s="9"/>
      <c r="C134" s="9"/>
      <c r="D134" s="9"/>
    </row>
    <row r="135" spans="1:4" x14ac:dyDescent="0.3">
      <c r="A135" s="9" t="s">
        <v>39</v>
      </c>
      <c r="B135" s="9"/>
      <c r="C135" s="9"/>
      <c r="D135" s="9"/>
    </row>
    <row r="136" spans="1:4" x14ac:dyDescent="0.3">
      <c r="A136" s="9" t="s">
        <v>38</v>
      </c>
      <c r="B136" s="9"/>
      <c r="C136" s="9"/>
      <c r="D136" s="9"/>
    </row>
    <row r="142" spans="1:4" x14ac:dyDescent="0.3">
      <c r="A142" t="s">
        <v>8</v>
      </c>
    </row>
    <row r="144" spans="1:4" x14ac:dyDescent="0.3">
      <c r="A144" t="s">
        <v>9</v>
      </c>
      <c r="B144" t="s">
        <v>10</v>
      </c>
    </row>
    <row r="147" spans="1:4" ht="15.6" x14ac:dyDescent="0.3">
      <c r="B147" s="4" t="s">
        <v>4</v>
      </c>
      <c r="C147" s="4"/>
    </row>
    <row r="148" spans="1:4" ht="15.6" x14ac:dyDescent="0.3">
      <c r="B148" s="4" t="s">
        <v>5</v>
      </c>
      <c r="C148" s="4"/>
    </row>
    <row r="149" spans="1:4" x14ac:dyDescent="0.3">
      <c r="A149" s="5" t="s">
        <v>24</v>
      </c>
      <c r="B149" s="5"/>
      <c r="C149" s="5"/>
      <c r="D149" s="5"/>
    </row>
    <row r="150" spans="1:4" x14ac:dyDescent="0.3">
      <c r="A150" s="5"/>
      <c r="B150" s="5" t="s">
        <v>59</v>
      </c>
      <c r="C150" s="5"/>
      <c r="D150" s="5"/>
    </row>
    <row r="151" spans="1:4" x14ac:dyDescent="0.3">
      <c r="A151" s="8" t="s">
        <v>17</v>
      </c>
      <c r="B151" s="8" t="s">
        <v>18</v>
      </c>
      <c r="C151" s="6">
        <v>12</v>
      </c>
    </row>
    <row r="154" spans="1:4" ht="28.8" x14ac:dyDescent="0.3">
      <c r="A154" s="1" t="s">
        <v>0</v>
      </c>
      <c r="B154" s="2" t="s">
        <v>1</v>
      </c>
      <c r="C154" s="2" t="s">
        <v>2</v>
      </c>
      <c r="D154" s="2" t="s">
        <v>3</v>
      </c>
    </row>
    <row r="155" spans="1:4" x14ac:dyDescent="0.3">
      <c r="A155" s="3" t="s">
        <v>25</v>
      </c>
      <c r="B155" s="1">
        <v>40994.239999999998</v>
      </c>
      <c r="C155" s="1">
        <v>32505.75</v>
      </c>
      <c r="D155" s="1">
        <f>B155</f>
        <v>40994.239999999998</v>
      </c>
    </row>
    <row r="156" spans="1:4" x14ac:dyDescent="0.3">
      <c r="A156" s="28" t="s">
        <v>11</v>
      </c>
      <c r="B156" s="29"/>
      <c r="C156" s="30"/>
      <c r="D156" s="1">
        <f>B155-D155</f>
        <v>0</v>
      </c>
    </row>
    <row r="158" spans="1:4" x14ac:dyDescent="0.3">
      <c r="A158" s="5" t="s">
        <v>26</v>
      </c>
    </row>
    <row r="160" spans="1:4" x14ac:dyDescent="0.3">
      <c r="A160" s="9" t="s">
        <v>27</v>
      </c>
    </row>
    <row r="161" spans="1:4" x14ac:dyDescent="0.3">
      <c r="A161" s="9" t="s">
        <v>28</v>
      </c>
      <c r="B161" s="9"/>
      <c r="C161" s="9"/>
      <c r="D161" s="9"/>
    </row>
    <row r="162" spans="1:4" x14ac:dyDescent="0.3">
      <c r="A162" s="9" t="s">
        <v>29</v>
      </c>
      <c r="B162" s="9"/>
      <c r="C162" s="9"/>
      <c r="D162" s="9"/>
    </row>
    <row r="163" spans="1:4" x14ac:dyDescent="0.3">
      <c r="A163" s="9" t="s">
        <v>30</v>
      </c>
      <c r="B163" s="9"/>
      <c r="C163" s="9"/>
      <c r="D163" s="9"/>
    </row>
    <row r="164" spans="1:4" x14ac:dyDescent="0.3">
      <c r="A164" s="9" t="s">
        <v>31</v>
      </c>
      <c r="B164" s="9"/>
      <c r="C164" s="9"/>
      <c r="D164" s="9"/>
    </row>
    <row r="165" spans="1:4" x14ac:dyDescent="0.3">
      <c r="A165" s="9" t="s">
        <v>32</v>
      </c>
      <c r="B165" s="9"/>
      <c r="C165" s="9"/>
      <c r="D165" s="9"/>
    </row>
    <row r="166" spans="1:4" x14ac:dyDescent="0.3">
      <c r="A166" s="9" t="s">
        <v>33</v>
      </c>
      <c r="B166" s="9"/>
      <c r="C166" s="9"/>
      <c r="D166" s="9"/>
    </row>
    <row r="167" spans="1:4" x14ac:dyDescent="0.3">
      <c r="A167" s="9" t="s">
        <v>34</v>
      </c>
      <c r="B167" s="9"/>
      <c r="C167" s="9"/>
      <c r="D167" s="9"/>
    </row>
    <row r="168" spans="1:4" x14ac:dyDescent="0.3">
      <c r="A168" s="9" t="s">
        <v>35</v>
      </c>
      <c r="B168" s="9"/>
      <c r="C168" s="9"/>
      <c r="D168" s="9"/>
    </row>
    <row r="169" spans="1:4" x14ac:dyDescent="0.3">
      <c r="A169" s="9" t="s">
        <v>36</v>
      </c>
      <c r="B169" s="9"/>
      <c r="C169" s="9"/>
      <c r="D169" s="9"/>
    </row>
    <row r="170" spans="1:4" x14ac:dyDescent="0.3">
      <c r="A170" s="9" t="s">
        <v>39</v>
      </c>
      <c r="B170" s="9"/>
      <c r="C170" s="9"/>
      <c r="D170" s="9"/>
    </row>
    <row r="171" spans="1:4" x14ac:dyDescent="0.3">
      <c r="A171" s="9" t="s">
        <v>38</v>
      </c>
      <c r="B171" s="9"/>
      <c r="C171" s="9"/>
      <c r="D171" s="9"/>
    </row>
    <row r="177" spans="1:4" x14ac:dyDescent="0.3">
      <c r="A177" t="s">
        <v>8</v>
      </c>
    </row>
    <row r="179" spans="1:4" x14ac:dyDescent="0.3">
      <c r="A179" t="s">
        <v>9</v>
      </c>
      <c r="B179" t="s">
        <v>10</v>
      </c>
    </row>
    <row r="182" spans="1:4" ht="15.6" x14ac:dyDescent="0.3">
      <c r="B182" s="4" t="s">
        <v>4</v>
      </c>
      <c r="C182" s="4"/>
    </row>
    <row r="183" spans="1:4" ht="15.6" x14ac:dyDescent="0.3">
      <c r="B183" s="4" t="s">
        <v>5</v>
      </c>
      <c r="C183" s="4"/>
    </row>
    <row r="184" spans="1:4" x14ac:dyDescent="0.3">
      <c r="A184" s="5" t="s">
        <v>24</v>
      </c>
      <c r="B184" s="5"/>
      <c r="C184" s="5"/>
      <c r="D184" s="5"/>
    </row>
    <row r="185" spans="1:4" x14ac:dyDescent="0.3">
      <c r="A185" s="5"/>
      <c r="B185" s="5" t="s">
        <v>59</v>
      </c>
      <c r="C185" s="5"/>
      <c r="D185" s="5"/>
    </row>
    <row r="186" spans="1:4" x14ac:dyDescent="0.3">
      <c r="A186" s="8" t="s">
        <v>17</v>
      </c>
      <c r="B186" s="8" t="s">
        <v>18</v>
      </c>
      <c r="C186" s="6">
        <v>13</v>
      </c>
    </row>
    <row r="189" spans="1:4" ht="28.8" x14ac:dyDescent="0.3">
      <c r="A189" s="1" t="s">
        <v>0</v>
      </c>
      <c r="B189" s="2" t="s">
        <v>1</v>
      </c>
      <c r="C189" s="2" t="s">
        <v>2</v>
      </c>
      <c r="D189" s="2" t="s">
        <v>3</v>
      </c>
    </row>
    <row r="190" spans="1:4" x14ac:dyDescent="0.3">
      <c r="A190" s="3" t="s">
        <v>25</v>
      </c>
      <c r="B190" s="1">
        <v>66923.100000000006</v>
      </c>
      <c r="C190" s="1">
        <v>40993.07</v>
      </c>
      <c r="D190" s="10">
        <f>B190</f>
        <v>66923.100000000006</v>
      </c>
    </row>
    <row r="191" spans="1:4" x14ac:dyDescent="0.3">
      <c r="A191" s="28" t="s">
        <v>11</v>
      </c>
      <c r="B191" s="29"/>
      <c r="C191" s="30"/>
      <c r="D191" s="10">
        <f>B190-D190</f>
        <v>0</v>
      </c>
    </row>
    <row r="193" spans="1:4" x14ac:dyDescent="0.3">
      <c r="A193" s="5" t="s">
        <v>26</v>
      </c>
    </row>
    <row r="195" spans="1:4" x14ac:dyDescent="0.3">
      <c r="A195" s="9" t="s">
        <v>27</v>
      </c>
    </row>
    <row r="196" spans="1:4" x14ac:dyDescent="0.3">
      <c r="A196" s="9" t="s">
        <v>28</v>
      </c>
      <c r="B196" s="9"/>
      <c r="C196" s="9"/>
      <c r="D196" s="9"/>
    </row>
    <row r="197" spans="1:4" x14ac:dyDescent="0.3">
      <c r="A197" s="9" t="s">
        <v>30</v>
      </c>
      <c r="B197" s="9"/>
      <c r="C197" s="9"/>
      <c r="D197" s="9"/>
    </row>
    <row r="198" spans="1:4" x14ac:dyDescent="0.3">
      <c r="A198" s="9" t="s">
        <v>31</v>
      </c>
      <c r="B198" s="9"/>
      <c r="C198" s="9"/>
      <c r="D198" s="9"/>
    </row>
    <row r="199" spans="1:4" x14ac:dyDescent="0.3">
      <c r="A199" s="9" t="s">
        <v>33</v>
      </c>
      <c r="B199" s="9"/>
      <c r="C199" s="9"/>
      <c r="D199" s="9"/>
    </row>
    <row r="200" spans="1:4" x14ac:dyDescent="0.3">
      <c r="A200" s="9" t="s">
        <v>34</v>
      </c>
      <c r="B200" s="9"/>
      <c r="C200" s="9"/>
      <c r="D200" s="9"/>
    </row>
    <row r="201" spans="1:4" x14ac:dyDescent="0.3">
      <c r="A201" s="9" t="s">
        <v>35</v>
      </c>
      <c r="B201" s="9"/>
      <c r="C201" s="9"/>
      <c r="D201" s="9"/>
    </row>
    <row r="202" spans="1:4" x14ac:dyDescent="0.3">
      <c r="A202" s="9" t="s">
        <v>36</v>
      </c>
      <c r="B202" s="9"/>
      <c r="C202" s="9"/>
      <c r="D202" s="9"/>
    </row>
    <row r="203" spans="1:4" x14ac:dyDescent="0.3">
      <c r="A203" s="9" t="s">
        <v>39</v>
      </c>
      <c r="B203" s="9"/>
      <c r="C203" s="9"/>
      <c r="D203" s="9"/>
    </row>
    <row r="204" spans="1:4" x14ac:dyDescent="0.3">
      <c r="A204" s="9" t="s">
        <v>38</v>
      </c>
      <c r="B204" s="9"/>
      <c r="C204" s="9"/>
      <c r="D204" s="9"/>
    </row>
    <row r="210" spans="1:4" x14ac:dyDescent="0.3">
      <c r="A210" t="s">
        <v>8</v>
      </c>
    </row>
    <row r="212" spans="1:4" x14ac:dyDescent="0.3">
      <c r="A212" t="s">
        <v>9</v>
      </c>
      <c r="B212" t="s">
        <v>10</v>
      </c>
    </row>
    <row r="215" spans="1:4" ht="15.6" x14ac:dyDescent="0.3">
      <c r="B215" s="4" t="s">
        <v>4</v>
      </c>
      <c r="C215" s="4"/>
    </row>
    <row r="216" spans="1:4" ht="15.6" x14ac:dyDescent="0.3">
      <c r="B216" s="4" t="s">
        <v>5</v>
      </c>
      <c r="C216" s="4"/>
    </row>
    <row r="217" spans="1:4" x14ac:dyDescent="0.3">
      <c r="A217" s="5" t="s">
        <v>24</v>
      </c>
      <c r="B217" s="5"/>
      <c r="C217" s="5"/>
      <c r="D217" s="5"/>
    </row>
    <row r="218" spans="1:4" x14ac:dyDescent="0.3">
      <c r="A218" s="5"/>
      <c r="B218" s="5" t="s">
        <v>59</v>
      </c>
      <c r="C218" s="5"/>
      <c r="D218" s="5"/>
    </row>
    <row r="219" spans="1:4" x14ac:dyDescent="0.3">
      <c r="A219" s="8" t="s">
        <v>17</v>
      </c>
      <c r="B219" s="8" t="s">
        <v>18</v>
      </c>
      <c r="C219" s="6">
        <v>16</v>
      </c>
    </row>
    <row r="222" spans="1:4" ht="28.8" x14ac:dyDescent="0.3">
      <c r="A222" s="1" t="s">
        <v>0</v>
      </c>
      <c r="B222" s="2" t="s">
        <v>1</v>
      </c>
      <c r="C222" s="2" t="s">
        <v>2</v>
      </c>
      <c r="D222" s="2" t="s">
        <v>3</v>
      </c>
    </row>
    <row r="223" spans="1:4" x14ac:dyDescent="0.3">
      <c r="A223" s="3" t="s">
        <v>25</v>
      </c>
      <c r="B223" s="1">
        <v>38240.6</v>
      </c>
      <c r="C223" s="1">
        <v>26570.84</v>
      </c>
      <c r="D223" s="1">
        <f>B223</f>
        <v>38240.6</v>
      </c>
    </row>
    <row r="224" spans="1:4" x14ac:dyDescent="0.3">
      <c r="A224" s="28" t="s">
        <v>7</v>
      </c>
      <c r="B224" s="29"/>
      <c r="C224" s="30"/>
      <c r="D224" s="1">
        <f>B223-D223</f>
        <v>0</v>
      </c>
    </row>
    <row r="226" spans="1:4" x14ac:dyDescent="0.3">
      <c r="A226" s="5" t="s">
        <v>26</v>
      </c>
    </row>
    <row r="228" spans="1:4" x14ac:dyDescent="0.3">
      <c r="A228" s="9" t="s">
        <v>27</v>
      </c>
    </row>
    <row r="229" spans="1:4" x14ac:dyDescent="0.3">
      <c r="A229" s="9" t="s">
        <v>28</v>
      </c>
      <c r="B229" s="9"/>
      <c r="C229" s="9"/>
      <c r="D229" s="9"/>
    </row>
    <row r="230" spans="1:4" x14ac:dyDescent="0.3">
      <c r="A230" s="9" t="s">
        <v>29</v>
      </c>
      <c r="B230" s="9"/>
      <c r="C230" s="9"/>
      <c r="D230" s="9"/>
    </row>
    <row r="231" spans="1:4" x14ac:dyDescent="0.3">
      <c r="A231" s="9" t="s">
        <v>30</v>
      </c>
      <c r="B231" s="9"/>
      <c r="C231" s="9"/>
      <c r="D231" s="9"/>
    </row>
    <row r="232" spans="1:4" x14ac:dyDescent="0.3">
      <c r="A232" s="9" t="s">
        <v>31</v>
      </c>
      <c r="B232" s="9"/>
      <c r="C232" s="9"/>
      <c r="D232" s="9"/>
    </row>
    <row r="233" spans="1:4" x14ac:dyDescent="0.3">
      <c r="A233" s="9" t="s">
        <v>32</v>
      </c>
      <c r="B233" s="9"/>
      <c r="C233" s="9"/>
      <c r="D233" s="9"/>
    </row>
    <row r="234" spans="1:4" x14ac:dyDescent="0.3">
      <c r="A234" s="9" t="s">
        <v>33</v>
      </c>
      <c r="B234" s="9"/>
      <c r="C234" s="9"/>
      <c r="D234" s="9"/>
    </row>
    <row r="235" spans="1:4" x14ac:dyDescent="0.3">
      <c r="A235" s="9" t="s">
        <v>34</v>
      </c>
      <c r="B235" s="9"/>
      <c r="C235" s="9"/>
      <c r="D235" s="9"/>
    </row>
    <row r="236" spans="1:4" x14ac:dyDescent="0.3">
      <c r="A236" s="9" t="s">
        <v>35</v>
      </c>
      <c r="B236" s="9"/>
      <c r="C236" s="9"/>
      <c r="D236" s="9"/>
    </row>
    <row r="237" spans="1:4" x14ac:dyDescent="0.3">
      <c r="A237" s="9" t="s">
        <v>36</v>
      </c>
      <c r="B237" s="9"/>
      <c r="C237" s="9"/>
      <c r="D237" s="9"/>
    </row>
    <row r="238" spans="1:4" x14ac:dyDescent="0.3">
      <c r="A238" s="9" t="s">
        <v>39</v>
      </c>
      <c r="B238" s="9"/>
      <c r="C238" s="9"/>
      <c r="D238" s="9"/>
    </row>
    <row r="239" spans="1:4" x14ac:dyDescent="0.3">
      <c r="A239" s="9" t="s">
        <v>38</v>
      </c>
      <c r="B239" s="9"/>
      <c r="C239" s="9"/>
      <c r="D239" s="9"/>
    </row>
    <row r="245" spans="1:4" x14ac:dyDescent="0.3">
      <c r="A245" t="s">
        <v>8</v>
      </c>
    </row>
    <row r="247" spans="1:4" x14ac:dyDescent="0.3">
      <c r="A247" t="s">
        <v>9</v>
      </c>
      <c r="B247" t="s">
        <v>10</v>
      </c>
    </row>
    <row r="250" spans="1:4" ht="15.6" x14ac:dyDescent="0.3">
      <c r="B250" s="4" t="s">
        <v>4</v>
      </c>
      <c r="C250" s="4"/>
    </row>
    <row r="251" spans="1:4" ht="15.6" x14ac:dyDescent="0.3">
      <c r="B251" s="4" t="s">
        <v>5</v>
      </c>
      <c r="C251" s="4"/>
    </row>
    <row r="252" spans="1:4" x14ac:dyDescent="0.3">
      <c r="A252" s="5" t="s">
        <v>24</v>
      </c>
      <c r="B252" s="5"/>
      <c r="C252" s="5"/>
      <c r="D252" s="5"/>
    </row>
    <row r="253" spans="1:4" x14ac:dyDescent="0.3">
      <c r="A253" s="5"/>
      <c r="B253" s="5" t="s">
        <v>59</v>
      </c>
      <c r="C253" s="5"/>
      <c r="D253" s="5"/>
    </row>
    <row r="254" spans="1:4" x14ac:dyDescent="0.3">
      <c r="A254" s="8" t="s">
        <v>17</v>
      </c>
      <c r="B254" s="8" t="s">
        <v>18</v>
      </c>
      <c r="C254" s="6">
        <v>18</v>
      </c>
    </row>
    <row r="257" spans="1:4" ht="28.8" x14ac:dyDescent="0.3">
      <c r="A257" s="1" t="s">
        <v>0</v>
      </c>
      <c r="B257" s="2" t="s">
        <v>1</v>
      </c>
      <c r="C257" s="2" t="s">
        <v>2</v>
      </c>
      <c r="D257" s="2" t="s">
        <v>3</v>
      </c>
    </row>
    <row r="258" spans="1:4" x14ac:dyDescent="0.3">
      <c r="A258" s="3" t="s">
        <v>25</v>
      </c>
      <c r="B258" s="1">
        <v>40440.239999999998</v>
      </c>
      <c r="C258" s="1">
        <v>28342.11</v>
      </c>
      <c r="D258" s="1">
        <f>B258</f>
        <v>40440.239999999998</v>
      </c>
    </row>
    <row r="259" spans="1:4" x14ac:dyDescent="0.3">
      <c r="A259" s="28" t="s">
        <v>7</v>
      </c>
      <c r="B259" s="29"/>
      <c r="C259" s="30"/>
      <c r="D259" s="1">
        <f>B258-D258</f>
        <v>0</v>
      </c>
    </row>
    <row r="261" spans="1:4" x14ac:dyDescent="0.3">
      <c r="A261" s="5" t="s">
        <v>26</v>
      </c>
    </row>
    <row r="263" spans="1:4" x14ac:dyDescent="0.3">
      <c r="A263" s="9" t="s">
        <v>27</v>
      </c>
    </row>
    <row r="264" spans="1:4" x14ac:dyDescent="0.3">
      <c r="A264" s="9" t="s">
        <v>28</v>
      </c>
      <c r="B264" s="9"/>
      <c r="C264" s="9"/>
      <c r="D264" s="9"/>
    </row>
    <row r="265" spans="1:4" x14ac:dyDescent="0.3">
      <c r="A265" s="9" t="s">
        <v>29</v>
      </c>
      <c r="B265" s="9"/>
      <c r="C265" s="9"/>
      <c r="D265" s="9"/>
    </row>
    <row r="266" spans="1:4" x14ac:dyDescent="0.3">
      <c r="A266" s="9" t="s">
        <v>30</v>
      </c>
      <c r="B266" s="9"/>
      <c r="C266" s="9"/>
      <c r="D266" s="9"/>
    </row>
    <row r="267" spans="1:4" x14ac:dyDescent="0.3">
      <c r="A267" s="9" t="s">
        <v>31</v>
      </c>
      <c r="B267" s="9"/>
      <c r="C267" s="9"/>
      <c r="D267" s="9"/>
    </row>
    <row r="268" spans="1:4" x14ac:dyDescent="0.3">
      <c r="A268" s="9" t="s">
        <v>32</v>
      </c>
      <c r="B268" s="9"/>
      <c r="C268" s="9"/>
      <c r="D268" s="9"/>
    </row>
    <row r="269" spans="1:4" x14ac:dyDescent="0.3">
      <c r="A269" s="9" t="s">
        <v>33</v>
      </c>
      <c r="B269" s="9"/>
      <c r="C269" s="9"/>
      <c r="D269" s="9"/>
    </row>
    <row r="270" spans="1:4" x14ac:dyDescent="0.3">
      <c r="A270" s="9" t="s">
        <v>34</v>
      </c>
      <c r="B270" s="9"/>
      <c r="C270" s="9"/>
      <c r="D270" s="9"/>
    </row>
    <row r="271" spans="1:4" x14ac:dyDescent="0.3">
      <c r="A271" s="9" t="s">
        <v>35</v>
      </c>
      <c r="B271" s="9"/>
      <c r="C271" s="9"/>
      <c r="D271" s="9"/>
    </row>
    <row r="272" spans="1:4" x14ac:dyDescent="0.3">
      <c r="A272" s="9" t="s">
        <v>36</v>
      </c>
      <c r="B272" s="9"/>
      <c r="C272" s="9"/>
      <c r="D272" s="9"/>
    </row>
    <row r="273" spans="1:4" x14ac:dyDescent="0.3">
      <c r="A273" s="9" t="s">
        <v>39</v>
      </c>
      <c r="B273" s="9"/>
      <c r="C273" s="9"/>
      <c r="D273" s="9"/>
    </row>
    <row r="274" spans="1:4" x14ac:dyDescent="0.3">
      <c r="A274" s="9" t="s">
        <v>38</v>
      </c>
      <c r="B274" s="9"/>
      <c r="C274" s="9"/>
      <c r="D274" s="9"/>
    </row>
    <row r="280" spans="1:4" x14ac:dyDescent="0.3">
      <c r="A280" t="s">
        <v>8</v>
      </c>
    </row>
    <row r="282" spans="1:4" x14ac:dyDescent="0.3">
      <c r="A282" t="s">
        <v>9</v>
      </c>
      <c r="B282" t="s">
        <v>10</v>
      </c>
    </row>
  </sheetData>
  <mergeCells count="8">
    <mergeCell ref="A191:C191"/>
    <mergeCell ref="A224:C224"/>
    <mergeCell ref="A259:C259"/>
    <mergeCell ref="A156:C156"/>
    <mergeCell ref="A13:C13"/>
    <mergeCell ref="A53:C53"/>
    <mergeCell ref="A87:C87"/>
    <mergeCell ref="A121:C12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864"/>
  <sheetViews>
    <sheetView workbookViewId="0">
      <selection activeCell="A26" sqref="A26"/>
    </sheetView>
  </sheetViews>
  <sheetFormatPr defaultRowHeight="14.4" x14ac:dyDescent="0.3"/>
  <cols>
    <col min="1" max="1" width="26.21875" customWidth="1"/>
    <col min="2" max="2" width="17.5546875" customWidth="1"/>
    <col min="3" max="3" width="16.88671875" customWidth="1"/>
    <col min="4" max="4" width="10.77734375" customWidth="1"/>
    <col min="6" max="6" width="8.88671875" customWidth="1"/>
    <col min="7" max="7" width="0.21875" customWidth="1"/>
    <col min="8" max="10" width="8.88671875" hidden="1" customWidth="1"/>
  </cols>
  <sheetData>
    <row r="3" spans="1:4" ht="15.6" x14ac:dyDescent="0.3">
      <c r="B3" s="4" t="s">
        <v>4</v>
      </c>
      <c r="C3" s="4"/>
    </row>
    <row r="4" spans="1:4" ht="15.6" x14ac:dyDescent="0.3">
      <c r="B4" s="4" t="s">
        <v>5</v>
      </c>
      <c r="C4" s="4"/>
    </row>
    <row r="5" spans="1:4" x14ac:dyDescent="0.3">
      <c r="A5" s="5" t="s">
        <v>24</v>
      </c>
      <c r="B5" s="5"/>
      <c r="C5" s="5"/>
      <c r="D5" s="5"/>
    </row>
    <row r="6" spans="1:4" x14ac:dyDescent="0.3">
      <c r="A6" s="5"/>
      <c r="B6" s="5" t="s">
        <v>60</v>
      </c>
      <c r="C6" s="5"/>
      <c r="D6" s="5"/>
    </row>
    <row r="7" spans="1:4" x14ac:dyDescent="0.3">
      <c r="A7" s="8" t="s">
        <v>17</v>
      </c>
      <c r="B7" s="8" t="s">
        <v>20</v>
      </c>
      <c r="C7" s="6" t="s">
        <v>19</v>
      </c>
    </row>
    <row r="10" spans="1:4" ht="28.8" x14ac:dyDescent="0.3">
      <c r="A10" s="1" t="s">
        <v>0</v>
      </c>
      <c r="B10" s="2" t="s">
        <v>1</v>
      </c>
      <c r="C10" s="2" t="s">
        <v>2</v>
      </c>
      <c r="D10" s="2" t="s">
        <v>3</v>
      </c>
    </row>
    <row r="11" spans="1:4" x14ac:dyDescent="0.3">
      <c r="A11" s="3" t="s">
        <v>25</v>
      </c>
      <c r="B11" s="1">
        <v>20552.46</v>
      </c>
      <c r="C11" s="1">
        <v>21603.47</v>
      </c>
      <c r="D11" s="1">
        <f>B11</f>
        <v>20552.46</v>
      </c>
    </row>
    <row r="12" spans="1:4" x14ac:dyDescent="0.3">
      <c r="A12" s="28" t="s">
        <v>7</v>
      </c>
      <c r="B12" s="29"/>
      <c r="C12" s="30"/>
      <c r="D12" s="1">
        <f>B11-D11</f>
        <v>0</v>
      </c>
    </row>
    <row r="14" spans="1:4" x14ac:dyDescent="0.3">
      <c r="A14" s="5" t="s">
        <v>26</v>
      </c>
    </row>
    <row r="16" spans="1:4" x14ac:dyDescent="0.3">
      <c r="A16" s="9" t="s">
        <v>27</v>
      </c>
    </row>
    <row r="17" spans="1:4" x14ac:dyDescent="0.3">
      <c r="A17" s="9" t="s">
        <v>28</v>
      </c>
      <c r="B17" s="9"/>
      <c r="C17" s="9"/>
      <c r="D17" s="9"/>
    </row>
    <row r="18" spans="1:4" x14ac:dyDescent="0.3">
      <c r="A18" s="9" t="s">
        <v>29</v>
      </c>
      <c r="B18" s="9"/>
      <c r="C18" s="9"/>
      <c r="D18" s="9"/>
    </row>
    <row r="19" spans="1:4" x14ac:dyDescent="0.3">
      <c r="A19" s="9" t="s">
        <v>30</v>
      </c>
      <c r="B19" s="9"/>
      <c r="C19" s="9"/>
      <c r="D19" s="9"/>
    </row>
    <row r="20" spans="1:4" x14ac:dyDescent="0.3">
      <c r="A20" s="9" t="s">
        <v>31</v>
      </c>
      <c r="B20" s="9"/>
      <c r="C20" s="9"/>
      <c r="D20" s="9"/>
    </row>
    <row r="21" spans="1:4" x14ac:dyDescent="0.3">
      <c r="A21" s="9" t="s">
        <v>32</v>
      </c>
      <c r="B21" s="9"/>
      <c r="C21" s="9"/>
      <c r="D21" s="9"/>
    </row>
    <row r="22" spans="1:4" x14ac:dyDescent="0.3">
      <c r="A22" s="9" t="s">
        <v>33</v>
      </c>
      <c r="B22" s="9"/>
      <c r="C22" s="9"/>
      <c r="D22" s="9"/>
    </row>
    <row r="23" spans="1:4" x14ac:dyDescent="0.3">
      <c r="A23" s="9" t="s">
        <v>34</v>
      </c>
      <c r="B23" s="9"/>
      <c r="C23" s="9"/>
      <c r="D23" s="9"/>
    </row>
    <row r="24" spans="1:4" x14ac:dyDescent="0.3">
      <c r="A24" s="9" t="s">
        <v>35</v>
      </c>
      <c r="B24" s="9"/>
      <c r="C24" s="9"/>
      <c r="D24" s="9"/>
    </row>
    <row r="25" spans="1:4" x14ac:dyDescent="0.3">
      <c r="A25" s="9" t="s">
        <v>36</v>
      </c>
      <c r="B25" s="9"/>
      <c r="C25" s="9"/>
      <c r="D25" s="9"/>
    </row>
    <row r="26" spans="1:4" x14ac:dyDescent="0.3">
      <c r="A26" s="9" t="s">
        <v>39</v>
      </c>
      <c r="B26" s="9"/>
      <c r="C26" s="9"/>
      <c r="D26" s="9"/>
    </row>
    <row r="27" spans="1:4" x14ac:dyDescent="0.3">
      <c r="A27" s="9" t="s">
        <v>38</v>
      </c>
      <c r="B27" s="9"/>
      <c r="C27" s="9"/>
      <c r="D27" s="9"/>
    </row>
    <row r="33" spans="1:4" x14ac:dyDescent="0.3">
      <c r="A33" t="s">
        <v>8</v>
      </c>
    </row>
    <row r="35" spans="1:4" x14ac:dyDescent="0.3">
      <c r="A35" t="s">
        <v>9</v>
      </c>
      <c r="B35" t="s">
        <v>10</v>
      </c>
    </row>
    <row r="39" spans="1:4" ht="15.6" x14ac:dyDescent="0.3">
      <c r="B39" s="4" t="s">
        <v>4</v>
      </c>
      <c r="C39" s="4"/>
    </row>
    <row r="40" spans="1:4" ht="15.6" x14ac:dyDescent="0.3">
      <c r="B40" s="4" t="s">
        <v>5</v>
      </c>
      <c r="C40" s="4"/>
    </row>
    <row r="41" spans="1:4" x14ac:dyDescent="0.3">
      <c r="A41" s="5" t="s">
        <v>24</v>
      </c>
      <c r="B41" s="5"/>
      <c r="C41" s="5"/>
      <c r="D41" s="5"/>
    </row>
    <row r="42" spans="1:4" x14ac:dyDescent="0.3">
      <c r="A42" s="5"/>
      <c r="B42" s="5" t="s">
        <v>60</v>
      </c>
      <c r="C42" s="5"/>
      <c r="D42" s="5"/>
    </row>
    <row r="43" spans="1:4" x14ac:dyDescent="0.3">
      <c r="A43" s="8" t="s">
        <v>17</v>
      </c>
      <c r="B43" s="8" t="s">
        <v>20</v>
      </c>
      <c r="C43" s="6">
        <v>2</v>
      </c>
    </row>
    <row r="46" spans="1:4" ht="28.8" x14ac:dyDescent="0.3">
      <c r="A46" s="1" t="s">
        <v>0</v>
      </c>
      <c r="B46" s="2" t="s">
        <v>1</v>
      </c>
      <c r="C46" s="2" t="s">
        <v>2</v>
      </c>
      <c r="D46" s="2" t="s">
        <v>3</v>
      </c>
    </row>
    <row r="47" spans="1:4" x14ac:dyDescent="0.3">
      <c r="A47" s="3" t="s">
        <v>25</v>
      </c>
      <c r="B47" s="1">
        <v>167849.75000000003</v>
      </c>
      <c r="C47" s="1">
        <v>102260.77</v>
      </c>
      <c r="D47" s="1">
        <f>B47</f>
        <v>167849.75000000003</v>
      </c>
    </row>
    <row r="48" spans="1:4" x14ac:dyDescent="0.3">
      <c r="A48" s="28" t="s">
        <v>7</v>
      </c>
      <c r="B48" s="29"/>
      <c r="C48" s="30"/>
      <c r="D48" s="1">
        <f>B47-D47</f>
        <v>0</v>
      </c>
    </row>
    <row r="50" spans="1:4" x14ac:dyDescent="0.3">
      <c r="A50" s="5" t="s">
        <v>26</v>
      </c>
    </row>
    <row r="52" spans="1:4" x14ac:dyDescent="0.3">
      <c r="A52" s="9" t="s">
        <v>27</v>
      </c>
    </row>
    <row r="53" spans="1:4" x14ac:dyDescent="0.3">
      <c r="A53" s="9" t="s">
        <v>28</v>
      </c>
      <c r="B53" s="9"/>
      <c r="C53" s="9"/>
      <c r="D53" s="9"/>
    </row>
    <row r="54" spans="1:4" x14ac:dyDescent="0.3">
      <c r="A54" s="9" t="s">
        <v>29</v>
      </c>
      <c r="B54" s="9"/>
      <c r="C54" s="9"/>
      <c r="D54" s="9"/>
    </row>
    <row r="55" spans="1:4" x14ac:dyDescent="0.3">
      <c r="A55" s="9" t="s">
        <v>30</v>
      </c>
      <c r="B55" s="9"/>
      <c r="C55" s="9"/>
      <c r="D55" s="9"/>
    </row>
    <row r="56" spans="1:4" x14ac:dyDescent="0.3">
      <c r="A56" s="9" t="s">
        <v>31</v>
      </c>
      <c r="B56" s="9"/>
      <c r="C56" s="9"/>
      <c r="D56" s="9"/>
    </row>
    <row r="57" spans="1:4" x14ac:dyDescent="0.3">
      <c r="A57" s="9" t="s">
        <v>32</v>
      </c>
      <c r="B57" s="9"/>
      <c r="C57" s="9"/>
      <c r="D57" s="9"/>
    </row>
    <row r="58" spans="1:4" x14ac:dyDescent="0.3">
      <c r="A58" s="9" t="s">
        <v>33</v>
      </c>
      <c r="B58" s="9"/>
      <c r="C58" s="9"/>
      <c r="D58" s="9"/>
    </row>
    <row r="59" spans="1:4" x14ac:dyDescent="0.3">
      <c r="A59" s="9" t="s">
        <v>34</v>
      </c>
      <c r="B59" s="9"/>
      <c r="C59" s="9"/>
      <c r="D59" s="9"/>
    </row>
    <row r="60" spans="1:4" x14ac:dyDescent="0.3">
      <c r="A60" s="9" t="s">
        <v>35</v>
      </c>
      <c r="B60" s="9"/>
      <c r="C60" s="9"/>
      <c r="D60" s="9"/>
    </row>
    <row r="61" spans="1:4" x14ac:dyDescent="0.3">
      <c r="A61" s="9" t="s">
        <v>36</v>
      </c>
      <c r="B61" s="9"/>
      <c r="C61" s="9"/>
      <c r="D61" s="9"/>
    </row>
    <row r="62" spans="1:4" x14ac:dyDescent="0.3">
      <c r="A62" s="9" t="s">
        <v>39</v>
      </c>
      <c r="B62" s="9"/>
      <c r="C62" s="9"/>
      <c r="D62" s="9"/>
    </row>
    <row r="63" spans="1:4" x14ac:dyDescent="0.3">
      <c r="A63" s="9" t="s">
        <v>38</v>
      </c>
      <c r="B63" s="9"/>
      <c r="C63" s="9"/>
      <c r="D63" s="9"/>
    </row>
    <row r="69" spans="1:4" x14ac:dyDescent="0.3">
      <c r="A69" t="s">
        <v>8</v>
      </c>
    </row>
    <row r="71" spans="1:4" x14ac:dyDescent="0.3">
      <c r="A71" t="s">
        <v>9</v>
      </c>
      <c r="B71" t="s">
        <v>10</v>
      </c>
    </row>
    <row r="75" spans="1:4" ht="15.6" x14ac:dyDescent="0.3">
      <c r="B75" s="4" t="s">
        <v>4</v>
      </c>
      <c r="C75" s="4"/>
    </row>
    <row r="76" spans="1:4" ht="15.6" x14ac:dyDescent="0.3">
      <c r="B76" s="4" t="s">
        <v>5</v>
      </c>
      <c r="C76" s="4"/>
    </row>
    <row r="77" spans="1:4" x14ac:dyDescent="0.3">
      <c r="A77" s="5" t="s">
        <v>24</v>
      </c>
      <c r="B77" s="5"/>
      <c r="C77" s="5"/>
      <c r="D77" s="5"/>
    </row>
    <row r="78" spans="1:4" x14ac:dyDescent="0.3">
      <c r="A78" s="5"/>
      <c r="B78" s="5" t="s">
        <v>60</v>
      </c>
      <c r="C78" s="5"/>
      <c r="D78" s="5"/>
    </row>
    <row r="79" spans="1:4" x14ac:dyDescent="0.3">
      <c r="A79" s="8" t="s">
        <v>17</v>
      </c>
      <c r="B79" s="8" t="s">
        <v>20</v>
      </c>
      <c r="C79" s="6" t="s">
        <v>21</v>
      </c>
    </row>
    <row r="82" spans="1:4" ht="28.8" x14ac:dyDescent="0.3">
      <c r="A82" s="1" t="s">
        <v>0</v>
      </c>
      <c r="B82" s="2" t="s">
        <v>1</v>
      </c>
      <c r="C82" s="2" t="s">
        <v>2</v>
      </c>
      <c r="D82" s="2" t="s">
        <v>3</v>
      </c>
    </row>
    <row r="83" spans="1:4" x14ac:dyDescent="0.3">
      <c r="A83" s="3" t="s">
        <v>25</v>
      </c>
      <c r="B83" s="1">
        <v>111597.18</v>
      </c>
      <c r="C83" s="1">
        <v>104448.73</v>
      </c>
      <c r="D83" s="1">
        <f>B83</f>
        <v>111597.18</v>
      </c>
    </row>
    <row r="84" spans="1:4" x14ac:dyDescent="0.3">
      <c r="A84" s="28" t="s">
        <v>7</v>
      </c>
      <c r="B84" s="29"/>
      <c r="C84" s="30"/>
      <c r="D84" s="1">
        <f>B83-D83</f>
        <v>0</v>
      </c>
    </row>
    <row r="86" spans="1:4" x14ac:dyDescent="0.3">
      <c r="A86" s="5" t="s">
        <v>26</v>
      </c>
    </row>
    <row r="88" spans="1:4" x14ac:dyDescent="0.3">
      <c r="A88" s="9" t="s">
        <v>27</v>
      </c>
    </row>
    <row r="89" spans="1:4" x14ac:dyDescent="0.3">
      <c r="A89" s="9" t="s">
        <v>28</v>
      </c>
      <c r="B89" s="9"/>
      <c r="C89" s="9"/>
      <c r="D89" s="9"/>
    </row>
    <row r="90" spans="1:4" x14ac:dyDescent="0.3">
      <c r="A90" s="9" t="s">
        <v>29</v>
      </c>
      <c r="B90" s="9"/>
      <c r="C90" s="9"/>
      <c r="D90" s="9"/>
    </row>
    <row r="91" spans="1:4" x14ac:dyDescent="0.3">
      <c r="A91" s="9" t="s">
        <v>30</v>
      </c>
      <c r="B91" s="9"/>
      <c r="C91" s="9"/>
      <c r="D91" s="9"/>
    </row>
    <row r="92" spans="1:4" x14ac:dyDescent="0.3">
      <c r="A92" s="9" t="s">
        <v>31</v>
      </c>
      <c r="B92" s="9"/>
      <c r="C92" s="9"/>
      <c r="D92" s="9"/>
    </row>
    <row r="93" spans="1:4" x14ac:dyDescent="0.3">
      <c r="A93" s="9" t="s">
        <v>32</v>
      </c>
      <c r="B93" s="9"/>
      <c r="C93" s="9"/>
      <c r="D93" s="9"/>
    </row>
    <row r="94" spans="1:4" x14ac:dyDescent="0.3">
      <c r="A94" s="9" t="s">
        <v>33</v>
      </c>
      <c r="B94" s="9"/>
      <c r="C94" s="9"/>
      <c r="D94" s="9"/>
    </row>
    <row r="95" spans="1:4" x14ac:dyDescent="0.3">
      <c r="A95" s="9" t="s">
        <v>34</v>
      </c>
      <c r="B95" s="9"/>
      <c r="C95" s="9"/>
      <c r="D95" s="9"/>
    </row>
    <row r="96" spans="1:4" x14ac:dyDescent="0.3">
      <c r="A96" s="9" t="s">
        <v>35</v>
      </c>
      <c r="B96" s="9"/>
      <c r="C96" s="9"/>
      <c r="D96" s="9"/>
    </row>
    <row r="97" spans="1:4" x14ac:dyDescent="0.3">
      <c r="A97" s="9" t="s">
        <v>36</v>
      </c>
      <c r="B97" s="9"/>
      <c r="C97" s="9"/>
      <c r="D97" s="9"/>
    </row>
    <row r="98" spans="1:4" x14ac:dyDescent="0.3">
      <c r="A98" s="9" t="s">
        <v>39</v>
      </c>
      <c r="B98" s="9"/>
      <c r="C98" s="9"/>
      <c r="D98" s="9"/>
    </row>
    <row r="99" spans="1:4" x14ac:dyDescent="0.3">
      <c r="A99" s="9" t="s">
        <v>38</v>
      </c>
      <c r="B99" s="9"/>
      <c r="C99" s="9"/>
      <c r="D99" s="9"/>
    </row>
    <row r="105" spans="1:4" x14ac:dyDescent="0.3">
      <c r="A105" t="s">
        <v>8</v>
      </c>
    </row>
    <row r="107" spans="1:4" x14ac:dyDescent="0.3">
      <c r="A107" t="s">
        <v>9</v>
      </c>
      <c r="B107" t="s">
        <v>10</v>
      </c>
    </row>
    <row r="109" spans="1:4" ht="15.6" x14ac:dyDescent="0.3">
      <c r="B109" s="4" t="s">
        <v>4</v>
      </c>
      <c r="C109" s="4"/>
    </row>
    <row r="110" spans="1:4" ht="15.6" x14ac:dyDescent="0.3">
      <c r="B110" s="4" t="s">
        <v>5</v>
      </c>
      <c r="C110" s="4"/>
    </row>
    <row r="111" spans="1:4" x14ac:dyDescent="0.3">
      <c r="A111" s="5" t="s">
        <v>24</v>
      </c>
      <c r="B111" s="5"/>
      <c r="C111" s="5"/>
      <c r="D111" s="5"/>
    </row>
    <row r="112" spans="1:4" x14ac:dyDescent="0.3">
      <c r="A112" s="5"/>
      <c r="B112" s="5" t="s">
        <v>60</v>
      </c>
      <c r="C112" s="5"/>
      <c r="D112" s="5"/>
    </row>
    <row r="113" spans="1:4" x14ac:dyDescent="0.3">
      <c r="A113" s="8" t="s">
        <v>17</v>
      </c>
      <c r="B113" s="8" t="s">
        <v>20</v>
      </c>
      <c r="C113" s="6">
        <v>4</v>
      </c>
    </row>
    <row r="116" spans="1:4" ht="28.8" x14ac:dyDescent="0.3">
      <c r="A116" s="1" t="s">
        <v>0</v>
      </c>
      <c r="B116" s="2" t="s">
        <v>1</v>
      </c>
      <c r="C116" s="2" t="s">
        <v>2</v>
      </c>
      <c r="D116" s="2" t="s">
        <v>3</v>
      </c>
    </row>
    <row r="117" spans="1:4" x14ac:dyDescent="0.3">
      <c r="A117" s="3" t="s">
        <v>25</v>
      </c>
      <c r="B117" s="1">
        <v>80084.479999999996</v>
      </c>
      <c r="C117" s="1">
        <v>67349.600000000006</v>
      </c>
      <c r="D117" s="1">
        <f>B117</f>
        <v>80084.479999999996</v>
      </c>
    </row>
    <row r="118" spans="1:4" x14ac:dyDescent="0.3">
      <c r="A118" s="28" t="s">
        <v>11</v>
      </c>
      <c r="B118" s="29"/>
      <c r="C118" s="30"/>
      <c r="D118" s="1">
        <f>B117-D117</f>
        <v>0</v>
      </c>
    </row>
    <row r="120" spans="1:4" x14ac:dyDescent="0.3">
      <c r="A120" s="5" t="s">
        <v>26</v>
      </c>
    </row>
    <row r="122" spans="1:4" x14ac:dyDescent="0.3">
      <c r="A122" s="9" t="s">
        <v>27</v>
      </c>
    </row>
    <row r="123" spans="1:4" x14ac:dyDescent="0.3">
      <c r="A123" s="9" t="s">
        <v>28</v>
      </c>
      <c r="B123" s="9"/>
      <c r="C123" s="9"/>
      <c r="D123" s="9"/>
    </row>
    <row r="124" spans="1:4" x14ac:dyDescent="0.3">
      <c r="A124" s="9" t="s">
        <v>29</v>
      </c>
      <c r="B124" s="9"/>
      <c r="C124" s="9"/>
      <c r="D124" s="9"/>
    </row>
    <row r="125" spans="1:4" x14ac:dyDescent="0.3">
      <c r="A125" s="9" t="s">
        <v>30</v>
      </c>
      <c r="B125" s="9"/>
      <c r="C125" s="9"/>
      <c r="D125" s="9"/>
    </row>
    <row r="126" spans="1:4" x14ac:dyDescent="0.3">
      <c r="A126" s="9" t="s">
        <v>31</v>
      </c>
      <c r="B126" s="9"/>
      <c r="C126" s="9"/>
      <c r="D126" s="9"/>
    </row>
    <row r="127" spans="1:4" x14ac:dyDescent="0.3">
      <c r="A127" s="9" t="s">
        <v>32</v>
      </c>
      <c r="B127" s="9"/>
      <c r="C127" s="9"/>
      <c r="D127" s="9"/>
    </row>
    <row r="128" spans="1:4" x14ac:dyDescent="0.3">
      <c r="A128" s="9" t="s">
        <v>33</v>
      </c>
      <c r="B128" s="9"/>
      <c r="C128" s="9"/>
      <c r="D128" s="9"/>
    </row>
    <row r="129" spans="1:4" x14ac:dyDescent="0.3">
      <c r="A129" s="9" t="s">
        <v>34</v>
      </c>
      <c r="B129" s="9"/>
      <c r="C129" s="9"/>
      <c r="D129" s="9"/>
    </row>
    <row r="130" spans="1:4" x14ac:dyDescent="0.3">
      <c r="A130" s="9" t="s">
        <v>35</v>
      </c>
      <c r="B130" s="9"/>
      <c r="C130" s="9"/>
      <c r="D130" s="9"/>
    </row>
    <row r="131" spans="1:4" x14ac:dyDescent="0.3">
      <c r="A131" s="9" t="s">
        <v>36</v>
      </c>
      <c r="B131" s="9"/>
      <c r="C131" s="9"/>
      <c r="D131" s="9"/>
    </row>
    <row r="132" spans="1:4" x14ac:dyDescent="0.3">
      <c r="A132" s="9" t="s">
        <v>39</v>
      </c>
      <c r="B132" s="9"/>
      <c r="C132" s="9"/>
      <c r="D132" s="9"/>
    </row>
    <row r="133" spans="1:4" x14ac:dyDescent="0.3">
      <c r="A133" s="9" t="s">
        <v>38</v>
      </c>
      <c r="B133" s="9"/>
      <c r="C133" s="9"/>
      <c r="D133" s="9"/>
    </row>
    <row r="139" spans="1:4" x14ac:dyDescent="0.3">
      <c r="A139" t="s">
        <v>8</v>
      </c>
    </row>
    <row r="141" spans="1:4" x14ac:dyDescent="0.3">
      <c r="A141" t="s">
        <v>9</v>
      </c>
      <c r="B141" t="s">
        <v>10</v>
      </c>
    </row>
    <row r="143" spans="1:4" ht="15.6" x14ac:dyDescent="0.3">
      <c r="B143" s="4" t="s">
        <v>4</v>
      </c>
      <c r="C143" s="4"/>
    </row>
    <row r="144" spans="1:4" ht="15.6" x14ac:dyDescent="0.3">
      <c r="B144" s="4" t="s">
        <v>5</v>
      </c>
      <c r="C144" s="4"/>
    </row>
    <row r="145" spans="1:4" x14ac:dyDescent="0.3">
      <c r="A145" s="5" t="s">
        <v>24</v>
      </c>
      <c r="B145" s="5"/>
      <c r="C145" s="5"/>
      <c r="D145" s="5"/>
    </row>
    <row r="146" spans="1:4" x14ac:dyDescent="0.3">
      <c r="A146" s="5"/>
      <c r="B146" s="5" t="s">
        <v>60</v>
      </c>
      <c r="C146" s="5"/>
      <c r="D146" s="5"/>
    </row>
    <row r="147" spans="1:4" x14ac:dyDescent="0.3">
      <c r="A147" s="8" t="s">
        <v>17</v>
      </c>
      <c r="B147" s="8" t="s">
        <v>20</v>
      </c>
      <c r="C147" s="6" t="s">
        <v>16</v>
      </c>
    </row>
    <row r="150" spans="1:4" ht="28.8" x14ac:dyDescent="0.3">
      <c r="A150" s="1" t="s">
        <v>0</v>
      </c>
      <c r="B150" s="2" t="s">
        <v>1</v>
      </c>
      <c r="C150" s="2" t="s">
        <v>2</v>
      </c>
      <c r="D150" s="2" t="s">
        <v>3</v>
      </c>
    </row>
    <row r="151" spans="1:4" x14ac:dyDescent="0.3">
      <c r="A151" s="3" t="s">
        <v>25</v>
      </c>
      <c r="B151" s="1">
        <v>63498.840000000011</v>
      </c>
      <c r="C151" s="1">
        <v>63964.87</v>
      </c>
      <c r="D151" s="1">
        <f>B151</f>
        <v>63498.840000000011</v>
      </c>
    </row>
    <row r="152" spans="1:4" x14ac:dyDescent="0.3">
      <c r="A152" s="28" t="s">
        <v>7</v>
      </c>
      <c r="B152" s="29"/>
      <c r="C152" s="30"/>
      <c r="D152" s="1">
        <f>B151-D151</f>
        <v>0</v>
      </c>
    </row>
    <row r="154" spans="1:4" x14ac:dyDescent="0.3">
      <c r="A154" s="5" t="s">
        <v>26</v>
      </c>
    </row>
    <row r="156" spans="1:4" x14ac:dyDescent="0.3">
      <c r="A156" s="9" t="s">
        <v>27</v>
      </c>
    </row>
    <row r="157" spans="1:4" x14ac:dyDescent="0.3">
      <c r="A157" s="9" t="s">
        <v>28</v>
      </c>
      <c r="B157" s="9"/>
      <c r="C157" s="9"/>
      <c r="D157" s="9"/>
    </row>
    <row r="158" spans="1:4" x14ac:dyDescent="0.3">
      <c r="A158" s="9" t="s">
        <v>29</v>
      </c>
      <c r="B158" s="9"/>
      <c r="C158" s="9"/>
      <c r="D158" s="9"/>
    </row>
    <row r="159" spans="1:4" x14ac:dyDescent="0.3">
      <c r="A159" s="9" t="s">
        <v>30</v>
      </c>
      <c r="B159" s="9"/>
      <c r="C159" s="9"/>
      <c r="D159" s="9"/>
    </row>
    <row r="160" spans="1:4" x14ac:dyDescent="0.3">
      <c r="A160" s="9" t="s">
        <v>31</v>
      </c>
      <c r="B160" s="9"/>
      <c r="C160" s="9"/>
      <c r="D160" s="9"/>
    </row>
    <row r="161" spans="1:4" x14ac:dyDescent="0.3">
      <c r="A161" s="9" t="s">
        <v>32</v>
      </c>
      <c r="B161" s="9"/>
      <c r="C161" s="9"/>
      <c r="D161" s="9"/>
    </row>
    <row r="162" spans="1:4" x14ac:dyDescent="0.3">
      <c r="A162" s="9" t="s">
        <v>33</v>
      </c>
      <c r="B162" s="9"/>
      <c r="C162" s="9"/>
      <c r="D162" s="9"/>
    </row>
    <row r="163" spans="1:4" x14ac:dyDescent="0.3">
      <c r="A163" s="9" t="s">
        <v>34</v>
      </c>
      <c r="B163" s="9"/>
      <c r="C163" s="9"/>
      <c r="D163" s="9"/>
    </row>
    <row r="164" spans="1:4" x14ac:dyDescent="0.3">
      <c r="A164" s="9" t="s">
        <v>35</v>
      </c>
      <c r="B164" s="9"/>
      <c r="C164" s="9"/>
      <c r="D164" s="9"/>
    </row>
    <row r="165" spans="1:4" x14ac:dyDescent="0.3">
      <c r="A165" s="9" t="s">
        <v>36</v>
      </c>
      <c r="B165" s="9"/>
      <c r="C165" s="9"/>
      <c r="D165" s="9"/>
    </row>
    <row r="166" spans="1:4" x14ac:dyDescent="0.3">
      <c r="A166" s="9" t="s">
        <v>39</v>
      </c>
      <c r="B166" s="9"/>
      <c r="C166" s="9"/>
      <c r="D166" s="9"/>
    </row>
    <row r="167" spans="1:4" x14ac:dyDescent="0.3">
      <c r="A167" s="9" t="s">
        <v>38</v>
      </c>
      <c r="B167" s="9"/>
      <c r="C167" s="9"/>
      <c r="D167" s="9"/>
    </row>
    <row r="173" spans="1:4" x14ac:dyDescent="0.3">
      <c r="A173" t="s">
        <v>8</v>
      </c>
    </row>
    <row r="175" spans="1:4" x14ac:dyDescent="0.3">
      <c r="A175" t="s">
        <v>9</v>
      </c>
      <c r="B175" t="s">
        <v>10</v>
      </c>
    </row>
    <row r="178" spans="1:4" ht="15.6" x14ac:dyDescent="0.3">
      <c r="B178" s="4" t="s">
        <v>4</v>
      </c>
      <c r="C178" s="4"/>
    </row>
    <row r="179" spans="1:4" ht="15.6" x14ac:dyDescent="0.3">
      <c r="B179" s="4" t="s">
        <v>5</v>
      </c>
      <c r="C179" s="4"/>
    </row>
    <row r="180" spans="1:4" x14ac:dyDescent="0.3">
      <c r="A180" s="5" t="s">
        <v>24</v>
      </c>
      <c r="B180" s="5"/>
      <c r="C180" s="5"/>
      <c r="D180" s="5"/>
    </row>
    <row r="181" spans="1:4" x14ac:dyDescent="0.3">
      <c r="A181" s="5"/>
      <c r="B181" s="5" t="s">
        <v>60</v>
      </c>
      <c r="C181" s="5"/>
      <c r="D181" s="5"/>
    </row>
    <row r="182" spans="1:4" x14ac:dyDescent="0.3">
      <c r="A182" s="8" t="s">
        <v>17</v>
      </c>
      <c r="B182" s="8" t="s">
        <v>20</v>
      </c>
      <c r="C182" s="6">
        <v>8</v>
      </c>
    </row>
    <row r="185" spans="1:4" ht="28.8" x14ac:dyDescent="0.3">
      <c r="A185" s="1" t="s">
        <v>0</v>
      </c>
      <c r="B185" s="2" t="s">
        <v>1</v>
      </c>
      <c r="C185" s="2" t="s">
        <v>2</v>
      </c>
      <c r="D185" s="2" t="s">
        <v>3</v>
      </c>
    </row>
    <row r="186" spans="1:4" x14ac:dyDescent="0.3">
      <c r="A186" s="3" t="s">
        <v>25</v>
      </c>
      <c r="B186" s="1">
        <v>64248.539999999994</v>
      </c>
      <c r="C186" s="1">
        <v>63304.81</v>
      </c>
      <c r="D186" s="1">
        <f>B186</f>
        <v>64248.539999999994</v>
      </c>
    </row>
    <row r="187" spans="1:4" x14ac:dyDescent="0.3">
      <c r="A187" s="28" t="s">
        <v>7</v>
      </c>
      <c r="B187" s="29"/>
      <c r="C187" s="30"/>
      <c r="D187" s="1">
        <f>B186-D186</f>
        <v>0</v>
      </c>
    </row>
    <row r="189" spans="1:4" x14ac:dyDescent="0.3">
      <c r="A189" s="5" t="s">
        <v>26</v>
      </c>
    </row>
    <row r="191" spans="1:4" x14ac:dyDescent="0.3">
      <c r="A191" s="9" t="s">
        <v>27</v>
      </c>
    </row>
    <row r="192" spans="1:4" x14ac:dyDescent="0.3">
      <c r="A192" s="9" t="s">
        <v>28</v>
      </c>
      <c r="B192" s="9"/>
      <c r="C192" s="9"/>
      <c r="D192" s="9"/>
    </row>
    <row r="193" spans="1:4" x14ac:dyDescent="0.3">
      <c r="A193" s="9" t="s">
        <v>29</v>
      </c>
      <c r="B193" s="9"/>
      <c r="C193" s="9"/>
      <c r="D193" s="9"/>
    </row>
    <row r="194" spans="1:4" x14ac:dyDescent="0.3">
      <c r="A194" s="9" t="s">
        <v>30</v>
      </c>
      <c r="B194" s="9"/>
      <c r="C194" s="9"/>
      <c r="D194" s="9"/>
    </row>
    <row r="195" spans="1:4" x14ac:dyDescent="0.3">
      <c r="A195" s="9" t="s">
        <v>31</v>
      </c>
      <c r="B195" s="9"/>
      <c r="C195" s="9"/>
      <c r="D195" s="9"/>
    </row>
    <row r="196" spans="1:4" x14ac:dyDescent="0.3">
      <c r="A196" s="9" t="s">
        <v>32</v>
      </c>
      <c r="B196" s="9"/>
      <c r="C196" s="9"/>
      <c r="D196" s="9"/>
    </row>
    <row r="197" spans="1:4" x14ac:dyDescent="0.3">
      <c r="A197" s="9" t="s">
        <v>33</v>
      </c>
      <c r="B197" s="9"/>
      <c r="C197" s="9"/>
      <c r="D197" s="9"/>
    </row>
    <row r="198" spans="1:4" x14ac:dyDescent="0.3">
      <c r="A198" s="9" t="s">
        <v>34</v>
      </c>
      <c r="B198" s="9"/>
      <c r="C198" s="9"/>
      <c r="D198" s="9"/>
    </row>
    <row r="199" spans="1:4" x14ac:dyDescent="0.3">
      <c r="A199" s="9" t="s">
        <v>35</v>
      </c>
      <c r="B199" s="9"/>
      <c r="C199" s="9"/>
      <c r="D199" s="9"/>
    </row>
    <row r="200" spans="1:4" x14ac:dyDescent="0.3">
      <c r="A200" s="9" t="s">
        <v>36</v>
      </c>
      <c r="B200" s="9"/>
      <c r="C200" s="9"/>
      <c r="D200" s="9"/>
    </row>
    <row r="201" spans="1:4" x14ac:dyDescent="0.3">
      <c r="A201" s="9" t="s">
        <v>39</v>
      </c>
      <c r="B201" s="9"/>
      <c r="C201" s="9"/>
      <c r="D201" s="9"/>
    </row>
    <row r="202" spans="1:4" x14ac:dyDescent="0.3">
      <c r="A202" s="9" t="s">
        <v>38</v>
      </c>
      <c r="B202" s="9"/>
      <c r="C202" s="9"/>
      <c r="D202" s="9"/>
    </row>
    <row r="208" spans="1:4" x14ac:dyDescent="0.3">
      <c r="A208" t="s">
        <v>8</v>
      </c>
    </row>
    <row r="210" spans="1:4" x14ac:dyDescent="0.3">
      <c r="A210" t="s">
        <v>9</v>
      </c>
      <c r="B210" t="s">
        <v>10</v>
      </c>
    </row>
    <row r="212" spans="1:4" ht="15.6" x14ac:dyDescent="0.3">
      <c r="B212" s="4" t="s">
        <v>4</v>
      </c>
      <c r="C212" s="4"/>
    </row>
    <row r="213" spans="1:4" ht="15.6" x14ac:dyDescent="0.3">
      <c r="B213" s="4" t="s">
        <v>5</v>
      </c>
      <c r="C213" s="4"/>
    </row>
    <row r="214" spans="1:4" x14ac:dyDescent="0.3">
      <c r="A214" s="5" t="s">
        <v>24</v>
      </c>
      <c r="B214" s="5"/>
      <c r="C214" s="5"/>
      <c r="D214" s="5"/>
    </row>
    <row r="215" spans="1:4" x14ac:dyDescent="0.3">
      <c r="A215" s="5"/>
      <c r="B215" s="5" t="s">
        <v>60</v>
      </c>
      <c r="C215" s="5"/>
      <c r="D215" s="5"/>
    </row>
    <row r="216" spans="1:4" x14ac:dyDescent="0.3">
      <c r="A216" s="8" t="s">
        <v>17</v>
      </c>
      <c r="B216" s="8" t="s">
        <v>20</v>
      </c>
      <c r="C216" s="6">
        <v>9</v>
      </c>
    </row>
    <row r="219" spans="1:4" ht="28.8" x14ac:dyDescent="0.3">
      <c r="A219" s="1" t="s">
        <v>0</v>
      </c>
      <c r="B219" s="2" t="s">
        <v>1</v>
      </c>
      <c r="C219" s="2" t="s">
        <v>2</v>
      </c>
      <c r="D219" s="2" t="s">
        <v>3</v>
      </c>
    </row>
    <row r="220" spans="1:4" x14ac:dyDescent="0.3">
      <c r="A220" s="3" t="s">
        <v>25</v>
      </c>
      <c r="B220" s="1">
        <v>25148.06</v>
      </c>
      <c r="C220" s="1">
        <v>23408.620000000003</v>
      </c>
      <c r="D220" s="1">
        <f>B220</f>
        <v>25148.06</v>
      </c>
    </row>
    <row r="221" spans="1:4" x14ac:dyDescent="0.3">
      <c r="A221" s="28" t="s">
        <v>7</v>
      </c>
      <c r="B221" s="29"/>
      <c r="C221" s="30"/>
      <c r="D221" s="1">
        <f>B220-D220</f>
        <v>0</v>
      </c>
    </row>
    <row r="223" spans="1:4" x14ac:dyDescent="0.3">
      <c r="A223" s="5" t="s">
        <v>26</v>
      </c>
    </row>
    <row r="225" spans="1:4" x14ac:dyDescent="0.3">
      <c r="A225" s="9" t="s">
        <v>27</v>
      </c>
    </row>
    <row r="226" spans="1:4" x14ac:dyDescent="0.3">
      <c r="A226" s="9" t="s">
        <v>28</v>
      </c>
      <c r="B226" s="9"/>
      <c r="C226" s="9"/>
      <c r="D226" s="9"/>
    </row>
    <row r="227" spans="1:4" x14ac:dyDescent="0.3">
      <c r="A227" s="9" t="s">
        <v>29</v>
      </c>
      <c r="B227" s="9"/>
      <c r="C227" s="9"/>
      <c r="D227" s="9"/>
    </row>
    <row r="228" spans="1:4" x14ac:dyDescent="0.3">
      <c r="A228" s="9" t="s">
        <v>30</v>
      </c>
      <c r="B228" s="9"/>
      <c r="C228" s="9"/>
      <c r="D228" s="9"/>
    </row>
    <row r="229" spans="1:4" x14ac:dyDescent="0.3">
      <c r="A229" s="9" t="s">
        <v>31</v>
      </c>
      <c r="B229" s="9"/>
      <c r="C229" s="9"/>
      <c r="D229" s="9"/>
    </row>
    <row r="230" spans="1:4" x14ac:dyDescent="0.3">
      <c r="A230" s="9" t="s">
        <v>32</v>
      </c>
      <c r="B230" s="9"/>
      <c r="C230" s="9"/>
      <c r="D230" s="9"/>
    </row>
    <row r="231" spans="1:4" x14ac:dyDescent="0.3">
      <c r="A231" s="9" t="s">
        <v>33</v>
      </c>
      <c r="B231" s="9"/>
      <c r="C231" s="9"/>
      <c r="D231" s="9"/>
    </row>
    <row r="232" spans="1:4" x14ac:dyDescent="0.3">
      <c r="A232" s="9" t="s">
        <v>34</v>
      </c>
      <c r="B232" s="9"/>
      <c r="C232" s="9"/>
      <c r="D232" s="9"/>
    </row>
    <row r="233" spans="1:4" x14ac:dyDescent="0.3">
      <c r="A233" s="9" t="s">
        <v>35</v>
      </c>
      <c r="B233" s="9"/>
      <c r="C233" s="9"/>
      <c r="D233" s="9"/>
    </row>
    <row r="234" spans="1:4" x14ac:dyDescent="0.3">
      <c r="A234" s="9" t="s">
        <v>36</v>
      </c>
      <c r="B234" s="9"/>
      <c r="C234" s="9"/>
      <c r="D234" s="9"/>
    </row>
    <row r="235" spans="1:4" x14ac:dyDescent="0.3">
      <c r="A235" s="9" t="s">
        <v>39</v>
      </c>
      <c r="B235" s="9"/>
      <c r="C235" s="9"/>
      <c r="D235" s="9"/>
    </row>
    <row r="236" spans="1:4" x14ac:dyDescent="0.3">
      <c r="A236" s="9" t="s">
        <v>38</v>
      </c>
      <c r="B236" s="9"/>
      <c r="C236" s="9"/>
      <c r="D236" s="9"/>
    </row>
    <row r="242" spans="1:4" x14ac:dyDescent="0.3">
      <c r="A242" t="s">
        <v>8</v>
      </c>
    </row>
    <row r="244" spans="1:4" x14ac:dyDescent="0.3">
      <c r="A244" t="s">
        <v>9</v>
      </c>
      <c r="B244" t="s">
        <v>10</v>
      </c>
    </row>
    <row r="246" spans="1:4" ht="15.6" x14ac:dyDescent="0.3">
      <c r="B246" s="4" t="s">
        <v>4</v>
      </c>
      <c r="C246" s="4"/>
    </row>
    <row r="247" spans="1:4" ht="15.6" x14ac:dyDescent="0.3">
      <c r="B247" s="4" t="s">
        <v>5</v>
      </c>
      <c r="C247" s="4"/>
    </row>
    <row r="248" spans="1:4" x14ac:dyDescent="0.3">
      <c r="A248" s="5" t="s">
        <v>24</v>
      </c>
      <c r="B248" s="5"/>
      <c r="C248" s="5"/>
      <c r="D248" s="5"/>
    </row>
    <row r="249" spans="1:4" x14ac:dyDescent="0.3">
      <c r="A249" s="5"/>
      <c r="B249" s="5" t="s">
        <v>60</v>
      </c>
      <c r="C249" s="5"/>
      <c r="D249" s="5"/>
    </row>
    <row r="250" spans="1:4" x14ac:dyDescent="0.3">
      <c r="A250" s="8" t="s">
        <v>17</v>
      </c>
      <c r="B250" s="8" t="s">
        <v>20</v>
      </c>
      <c r="C250" s="6">
        <v>10</v>
      </c>
    </row>
    <row r="253" spans="1:4" ht="28.8" x14ac:dyDescent="0.3">
      <c r="A253" s="1" t="s">
        <v>0</v>
      </c>
      <c r="B253" s="2" t="s">
        <v>1</v>
      </c>
      <c r="C253" s="2" t="s">
        <v>2</v>
      </c>
      <c r="D253" s="2" t="s">
        <v>3</v>
      </c>
    </row>
    <row r="254" spans="1:4" x14ac:dyDescent="0.3">
      <c r="A254" s="3" t="s">
        <v>25</v>
      </c>
      <c r="B254" s="1">
        <v>55823.640000000007</v>
      </c>
      <c r="C254" s="1">
        <v>51795.46</v>
      </c>
      <c r="D254" s="1">
        <f>B254</f>
        <v>55823.640000000007</v>
      </c>
    </row>
    <row r="255" spans="1:4" x14ac:dyDescent="0.3">
      <c r="A255" s="28" t="s">
        <v>7</v>
      </c>
      <c r="B255" s="29"/>
      <c r="C255" s="30"/>
      <c r="D255" s="1">
        <f>B254-D254</f>
        <v>0</v>
      </c>
    </row>
    <row r="257" spans="1:4" x14ac:dyDescent="0.3">
      <c r="A257" s="5" t="s">
        <v>26</v>
      </c>
    </row>
    <row r="259" spans="1:4" x14ac:dyDescent="0.3">
      <c r="A259" s="9" t="s">
        <v>27</v>
      </c>
    </row>
    <row r="260" spans="1:4" x14ac:dyDescent="0.3">
      <c r="A260" s="9" t="s">
        <v>28</v>
      </c>
      <c r="B260" s="9"/>
      <c r="C260" s="9"/>
      <c r="D260" s="9"/>
    </row>
    <row r="261" spans="1:4" x14ac:dyDescent="0.3">
      <c r="A261" s="9" t="s">
        <v>29</v>
      </c>
      <c r="B261" s="9"/>
      <c r="C261" s="9"/>
      <c r="D261" s="9"/>
    </row>
    <row r="262" spans="1:4" x14ac:dyDescent="0.3">
      <c r="A262" s="9" t="s">
        <v>30</v>
      </c>
      <c r="B262" s="9"/>
      <c r="C262" s="9"/>
      <c r="D262" s="9"/>
    </row>
    <row r="263" spans="1:4" x14ac:dyDescent="0.3">
      <c r="A263" s="9" t="s">
        <v>31</v>
      </c>
      <c r="B263" s="9"/>
      <c r="C263" s="9"/>
      <c r="D263" s="9"/>
    </row>
    <row r="264" spans="1:4" x14ac:dyDescent="0.3">
      <c r="A264" s="9" t="s">
        <v>32</v>
      </c>
      <c r="B264" s="9"/>
      <c r="C264" s="9"/>
      <c r="D264" s="9"/>
    </row>
    <row r="265" spans="1:4" x14ac:dyDescent="0.3">
      <c r="A265" s="9" t="s">
        <v>33</v>
      </c>
      <c r="B265" s="9"/>
      <c r="C265" s="9"/>
      <c r="D265" s="9"/>
    </row>
    <row r="266" spans="1:4" x14ac:dyDescent="0.3">
      <c r="A266" s="9" t="s">
        <v>34</v>
      </c>
      <c r="B266" s="9"/>
      <c r="C266" s="9"/>
      <c r="D266" s="9"/>
    </row>
    <row r="267" spans="1:4" x14ac:dyDescent="0.3">
      <c r="A267" s="9" t="s">
        <v>35</v>
      </c>
      <c r="B267" s="9"/>
      <c r="C267" s="9"/>
      <c r="D267" s="9"/>
    </row>
    <row r="268" spans="1:4" x14ac:dyDescent="0.3">
      <c r="A268" s="9" t="s">
        <v>36</v>
      </c>
      <c r="B268" s="9"/>
      <c r="C268" s="9"/>
      <c r="D268" s="9"/>
    </row>
    <row r="269" spans="1:4" x14ac:dyDescent="0.3">
      <c r="A269" s="9" t="s">
        <v>39</v>
      </c>
      <c r="B269" s="9"/>
      <c r="C269" s="9"/>
      <c r="D269" s="9"/>
    </row>
    <row r="270" spans="1:4" x14ac:dyDescent="0.3">
      <c r="A270" s="9" t="s">
        <v>38</v>
      </c>
      <c r="B270" s="9"/>
      <c r="C270" s="9"/>
      <c r="D270" s="9"/>
    </row>
    <row r="276" spans="1:4" x14ac:dyDescent="0.3">
      <c r="A276" t="s">
        <v>8</v>
      </c>
    </row>
    <row r="278" spans="1:4" x14ac:dyDescent="0.3">
      <c r="A278" t="s">
        <v>9</v>
      </c>
      <c r="B278" t="s">
        <v>10</v>
      </c>
    </row>
    <row r="281" spans="1:4" ht="15.6" x14ac:dyDescent="0.3">
      <c r="B281" s="4" t="s">
        <v>4</v>
      </c>
      <c r="C281" s="4"/>
    </row>
    <row r="282" spans="1:4" ht="15.6" x14ac:dyDescent="0.3">
      <c r="B282" s="4" t="s">
        <v>5</v>
      </c>
      <c r="C282" s="4"/>
    </row>
    <row r="283" spans="1:4" x14ac:dyDescent="0.3">
      <c r="A283" s="5" t="s">
        <v>24</v>
      </c>
      <c r="B283" s="5"/>
      <c r="C283" s="5"/>
      <c r="D283" s="5"/>
    </row>
    <row r="284" spans="1:4" x14ac:dyDescent="0.3">
      <c r="A284" s="5"/>
      <c r="B284" s="5" t="s">
        <v>60</v>
      </c>
      <c r="C284" s="5"/>
      <c r="D284" s="5"/>
    </row>
    <row r="285" spans="1:4" x14ac:dyDescent="0.3">
      <c r="A285" s="8" t="s">
        <v>17</v>
      </c>
      <c r="B285" s="8" t="s">
        <v>20</v>
      </c>
      <c r="C285" s="6">
        <v>13</v>
      </c>
    </row>
    <row r="288" spans="1:4" ht="28.8" x14ac:dyDescent="0.3">
      <c r="A288" s="1" t="s">
        <v>0</v>
      </c>
      <c r="B288" s="2" t="s">
        <v>1</v>
      </c>
      <c r="C288" s="2" t="s">
        <v>2</v>
      </c>
      <c r="D288" s="2" t="s">
        <v>3</v>
      </c>
    </row>
    <row r="289" spans="1:4" x14ac:dyDescent="0.3">
      <c r="A289" s="3" t="s">
        <v>25</v>
      </c>
      <c r="B289" s="1">
        <v>54594.06</v>
      </c>
      <c r="C289" s="1">
        <v>35600.57</v>
      </c>
      <c r="D289" s="1">
        <f>B289</f>
        <v>54594.06</v>
      </c>
    </row>
    <row r="290" spans="1:4" x14ac:dyDescent="0.3">
      <c r="A290" s="28" t="s">
        <v>11</v>
      </c>
      <c r="B290" s="29"/>
      <c r="C290" s="30"/>
      <c r="D290" s="1">
        <f>B289-D289</f>
        <v>0</v>
      </c>
    </row>
    <row r="292" spans="1:4" x14ac:dyDescent="0.3">
      <c r="A292" s="5" t="s">
        <v>26</v>
      </c>
    </row>
    <row r="294" spans="1:4" x14ac:dyDescent="0.3">
      <c r="A294" s="9" t="s">
        <v>27</v>
      </c>
    </row>
    <row r="295" spans="1:4" x14ac:dyDescent="0.3">
      <c r="A295" s="9" t="s">
        <v>28</v>
      </c>
      <c r="B295" s="9"/>
      <c r="C295" s="9"/>
      <c r="D295" s="9"/>
    </row>
    <row r="296" spans="1:4" x14ac:dyDescent="0.3">
      <c r="A296" s="9" t="s">
        <v>29</v>
      </c>
      <c r="B296" s="9"/>
      <c r="C296" s="9"/>
      <c r="D296" s="9"/>
    </row>
    <row r="297" spans="1:4" x14ac:dyDescent="0.3">
      <c r="A297" s="9" t="s">
        <v>30</v>
      </c>
      <c r="B297" s="9"/>
      <c r="C297" s="9"/>
      <c r="D297" s="9"/>
    </row>
    <row r="298" spans="1:4" x14ac:dyDescent="0.3">
      <c r="A298" s="9" t="s">
        <v>31</v>
      </c>
      <c r="B298" s="9"/>
      <c r="C298" s="9"/>
      <c r="D298" s="9"/>
    </row>
    <row r="299" spans="1:4" x14ac:dyDescent="0.3">
      <c r="A299" s="9" t="s">
        <v>32</v>
      </c>
      <c r="B299" s="9"/>
      <c r="C299" s="9"/>
      <c r="D299" s="9"/>
    </row>
    <row r="300" spans="1:4" x14ac:dyDescent="0.3">
      <c r="A300" s="9" t="s">
        <v>33</v>
      </c>
      <c r="B300" s="9"/>
      <c r="C300" s="9"/>
      <c r="D300" s="9"/>
    </row>
    <row r="301" spans="1:4" x14ac:dyDescent="0.3">
      <c r="A301" s="9" t="s">
        <v>34</v>
      </c>
      <c r="B301" s="9"/>
      <c r="C301" s="9"/>
      <c r="D301" s="9"/>
    </row>
    <row r="302" spans="1:4" x14ac:dyDescent="0.3">
      <c r="A302" s="9" t="s">
        <v>35</v>
      </c>
      <c r="B302" s="9"/>
      <c r="C302" s="9"/>
      <c r="D302" s="9"/>
    </row>
    <row r="303" spans="1:4" x14ac:dyDescent="0.3">
      <c r="A303" s="9" t="s">
        <v>36</v>
      </c>
      <c r="B303" s="9"/>
      <c r="C303" s="9"/>
      <c r="D303" s="9"/>
    </row>
    <row r="304" spans="1:4" x14ac:dyDescent="0.3">
      <c r="A304" s="9" t="s">
        <v>39</v>
      </c>
      <c r="B304" s="9"/>
      <c r="C304" s="9"/>
      <c r="D304" s="9"/>
    </row>
    <row r="305" spans="1:4" x14ac:dyDescent="0.3">
      <c r="A305" s="9" t="s">
        <v>38</v>
      </c>
      <c r="B305" s="9"/>
      <c r="C305" s="9"/>
      <c r="D305" s="9"/>
    </row>
    <row r="311" spans="1:4" x14ac:dyDescent="0.3">
      <c r="A311" t="s">
        <v>8</v>
      </c>
    </row>
    <row r="313" spans="1:4" x14ac:dyDescent="0.3">
      <c r="A313" t="s">
        <v>9</v>
      </c>
      <c r="B313" t="s">
        <v>10</v>
      </c>
    </row>
    <row r="315" spans="1:4" ht="15.6" x14ac:dyDescent="0.3">
      <c r="B315" s="4" t="s">
        <v>4</v>
      </c>
      <c r="C315" s="4"/>
    </row>
    <row r="316" spans="1:4" ht="15.6" x14ac:dyDescent="0.3">
      <c r="B316" s="4" t="s">
        <v>5</v>
      </c>
      <c r="C316" s="4"/>
    </row>
    <row r="317" spans="1:4" x14ac:dyDescent="0.3">
      <c r="A317" s="5" t="s">
        <v>24</v>
      </c>
      <c r="B317" s="5"/>
      <c r="C317" s="5"/>
      <c r="D317" s="5"/>
    </row>
    <row r="318" spans="1:4" x14ac:dyDescent="0.3">
      <c r="A318" s="5"/>
      <c r="B318" s="5" t="s">
        <v>60</v>
      </c>
      <c r="C318" s="5"/>
      <c r="D318" s="5"/>
    </row>
    <row r="319" spans="1:4" x14ac:dyDescent="0.3">
      <c r="A319" s="8" t="s">
        <v>17</v>
      </c>
      <c r="B319" s="8" t="s">
        <v>20</v>
      </c>
      <c r="C319" s="6">
        <v>14</v>
      </c>
    </row>
    <row r="322" spans="1:4" ht="28.8" x14ac:dyDescent="0.3">
      <c r="A322" s="1" t="s">
        <v>0</v>
      </c>
      <c r="B322" s="2" t="s">
        <v>1</v>
      </c>
      <c r="C322" s="2" t="s">
        <v>2</v>
      </c>
      <c r="D322" s="2" t="s">
        <v>3</v>
      </c>
    </row>
    <row r="323" spans="1:4" x14ac:dyDescent="0.3">
      <c r="A323" s="3" t="s">
        <v>25</v>
      </c>
      <c r="B323" s="1">
        <v>73533</v>
      </c>
      <c r="C323" s="1">
        <v>70463.11</v>
      </c>
      <c r="D323" s="1">
        <f>B323</f>
        <v>73533</v>
      </c>
    </row>
    <row r="324" spans="1:4" x14ac:dyDescent="0.3">
      <c r="A324" s="28" t="s">
        <v>7</v>
      </c>
      <c r="B324" s="29"/>
      <c r="C324" s="30"/>
      <c r="D324" s="1">
        <f>B323-D323</f>
        <v>0</v>
      </c>
    </row>
    <row r="326" spans="1:4" x14ac:dyDescent="0.3">
      <c r="A326" s="5" t="s">
        <v>26</v>
      </c>
    </row>
    <row r="328" spans="1:4" x14ac:dyDescent="0.3">
      <c r="A328" s="9" t="s">
        <v>27</v>
      </c>
    </row>
    <row r="329" spans="1:4" x14ac:dyDescent="0.3">
      <c r="A329" s="9" t="s">
        <v>28</v>
      </c>
      <c r="B329" s="9"/>
      <c r="C329" s="9"/>
      <c r="D329" s="9"/>
    </row>
    <row r="330" spans="1:4" x14ac:dyDescent="0.3">
      <c r="A330" s="9" t="s">
        <v>29</v>
      </c>
      <c r="B330" s="9"/>
      <c r="C330" s="9"/>
      <c r="D330" s="9"/>
    </row>
    <row r="331" spans="1:4" x14ac:dyDescent="0.3">
      <c r="A331" s="9" t="s">
        <v>30</v>
      </c>
      <c r="B331" s="9"/>
      <c r="C331" s="9"/>
      <c r="D331" s="9"/>
    </row>
    <row r="332" spans="1:4" x14ac:dyDescent="0.3">
      <c r="A332" s="9" t="s">
        <v>31</v>
      </c>
      <c r="B332" s="9"/>
      <c r="C332" s="9"/>
      <c r="D332" s="9"/>
    </row>
    <row r="333" spans="1:4" x14ac:dyDescent="0.3">
      <c r="A333" s="9" t="s">
        <v>32</v>
      </c>
      <c r="B333" s="9"/>
      <c r="C333" s="9"/>
      <c r="D333" s="9"/>
    </row>
    <row r="334" spans="1:4" x14ac:dyDescent="0.3">
      <c r="A334" s="9" t="s">
        <v>33</v>
      </c>
      <c r="B334" s="9"/>
      <c r="C334" s="9"/>
      <c r="D334" s="9"/>
    </row>
    <row r="335" spans="1:4" x14ac:dyDescent="0.3">
      <c r="A335" s="9" t="s">
        <v>34</v>
      </c>
      <c r="B335" s="9"/>
      <c r="C335" s="9"/>
      <c r="D335" s="9"/>
    </row>
    <row r="336" spans="1:4" x14ac:dyDescent="0.3">
      <c r="A336" s="9" t="s">
        <v>35</v>
      </c>
      <c r="B336" s="9"/>
      <c r="C336" s="9"/>
      <c r="D336" s="9"/>
    </row>
    <row r="337" spans="1:4" x14ac:dyDescent="0.3">
      <c r="A337" s="9" t="s">
        <v>36</v>
      </c>
      <c r="B337" s="9"/>
      <c r="C337" s="9"/>
      <c r="D337" s="9"/>
    </row>
    <row r="338" spans="1:4" x14ac:dyDescent="0.3">
      <c r="A338" s="9" t="s">
        <v>39</v>
      </c>
      <c r="B338" s="9"/>
      <c r="C338" s="9"/>
      <c r="D338" s="9"/>
    </row>
    <row r="339" spans="1:4" x14ac:dyDescent="0.3">
      <c r="A339" s="9" t="s">
        <v>38</v>
      </c>
      <c r="B339" s="9"/>
      <c r="C339" s="9"/>
      <c r="D339" s="9"/>
    </row>
    <row r="345" spans="1:4" x14ac:dyDescent="0.3">
      <c r="A345" t="s">
        <v>8</v>
      </c>
    </row>
    <row r="347" spans="1:4" x14ac:dyDescent="0.3">
      <c r="A347" t="s">
        <v>9</v>
      </c>
      <c r="B347" t="s">
        <v>10</v>
      </c>
    </row>
    <row r="349" spans="1:4" ht="15.6" x14ac:dyDescent="0.3">
      <c r="B349" s="4" t="s">
        <v>4</v>
      </c>
      <c r="C349" s="4"/>
    </row>
    <row r="350" spans="1:4" ht="15.6" x14ac:dyDescent="0.3">
      <c r="B350" s="4" t="s">
        <v>5</v>
      </c>
      <c r="C350" s="4"/>
    </row>
    <row r="351" spans="1:4" x14ac:dyDescent="0.3">
      <c r="A351" s="5" t="s">
        <v>24</v>
      </c>
      <c r="B351" s="5"/>
      <c r="C351" s="5"/>
      <c r="D351" s="5"/>
    </row>
    <row r="352" spans="1:4" x14ac:dyDescent="0.3">
      <c r="A352" s="5"/>
      <c r="B352" s="5" t="s">
        <v>60</v>
      </c>
      <c r="C352" s="5"/>
      <c r="D352" s="5"/>
    </row>
    <row r="353" spans="1:4" x14ac:dyDescent="0.3">
      <c r="A353" s="8" t="s">
        <v>17</v>
      </c>
      <c r="B353" s="8" t="s">
        <v>20</v>
      </c>
      <c r="C353" s="6">
        <v>15</v>
      </c>
    </row>
    <row r="356" spans="1:4" ht="28.8" x14ac:dyDescent="0.3">
      <c r="A356" s="1" t="s">
        <v>0</v>
      </c>
      <c r="B356" s="2" t="s">
        <v>1</v>
      </c>
      <c r="C356" s="2" t="s">
        <v>2</v>
      </c>
      <c r="D356" s="2" t="s">
        <v>3</v>
      </c>
    </row>
    <row r="357" spans="1:4" x14ac:dyDescent="0.3">
      <c r="A357" s="3" t="s">
        <v>25</v>
      </c>
      <c r="B357" s="1">
        <v>54862.740000000005</v>
      </c>
      <c r="C357" s="1">
        <v>48546.439999999995</v>
      </c>
      <c r="D357" s="1">
        <f>B357</f>
        <v>54862.740000000005</v>
      </c>
    </row>
    <row r="358" spans="1:4" x14ac:dyDescent="0.3">
      <c r="A358" s="28" t="s">
        <v>7</v>
      </c>
      <c r="B358" s="29"/>
      <c r="C358" s="30"/>
      <c r="D358" s="1">
        <f>B357-D357</f>
        <v>0</v>
      </c>
    </row>
    <row r="360" spans="1:4" x14ac:dyDescent="0.3">
      <c r="A360" s="5" t="s">
        <v>26</v>
      </c>
    </row>
    <row r="362" spans="1:4" x14ac:dyDescent="0.3">
      <c r="A362" s="9" t="s">
        <v>27</v>
      </c>
    </row>
    <row r="363" spans="1:4" x14ac:dyDescent="0.3">
      <c r="A363" s="9" t="s">
        <v>28</v>
      </c>
      <c r="B363" s="9"/>
      <c r="C363" s="9"/>
      <c r="D363" s="9"/>
    </row>
    <row r="364" spans="1:4" x14ac:dyDescent="0.3">
      <c r="A364" s="9" t="s">
        <v>29</v>
      </c>
      <c r="B364" s="9"/>
      <c r="C364" s="9"/>
      <c r="D364" s="9"/>
    </row>
    <row r="365" spans="1:4" x14ac:dyDescent="0.3">
      <c r="A365" s="9" t="s">
        <v>30</v>
      </c>
      <c r="B365" s="9"/>
      <c r="C365" s="9"/>
      <c r="D365" s="9"/>
    </row>
    <row r="366" spans="1:4" x14ac:dyDescent="0.3">
      <c r="A366" s="9" t="s">
        <v>31</v>
      </c>
      <c r="B366" s="9"/>
      <c r="C366" s="9"/>
      <c r="D366" s="9"/>
    </row>
    <row r="367" spans="1:4" x14ac:dyDescent="0.3">
      <c r="A367" s="9" t="s">
        <v>32</v>
      </c>
      <c r="B367" s="9"/>
      <c r="C367" s="9"/>
      <c r="D367" s="9"/>
    </row>
    <row r="368" spans="1:4" x14ac:dyDescent="0.3">
      <c r="A368" s="9" t="s">
        <v>33</v>
      </c>
      <c r="B368" s="9"/>
      <c r="C368" s="9"/>
      <c r="D368" s="9"/>
    </row>
    <row r="369" spans="1:4" x14ac:dyDescent="0.3">
      <c r="A369" s="9" t="s">
        <v>34</v>
      </c>
      <c r="B369" s="9"/>
      <c r="C369" s="9"/>
      <c r="D369" s="9"/>
    </row>
    <row r="370" spans="1:4" x14ac:dyDescent="0.3">
      <c r="A370" s="9" t="s">
        <v>35</v>
      </c>
      <c r="B370" s="9"/>
      <c r="C370" s="9"/>
      <c r="D370" s="9"/>
    </row>
    <row r="371" spans="1:4" x14ac:dyDescent="0.3">
      <c r="A371" s="9" t="s">
        <v>36</v>
      </c>
      <c r="B371" s="9"/>
      <c r="C371" s="9"/>
      <c r="D371" s="9"/>
    </row>
    <row r="372" spans="1:4" x14ac:dyDescent="0.3">
      <c r="A372" s="9" t="s">
        <v>39</v>
      </c>
      <c r="B372" s="9"/>
      <c r="C372" s="9"/>
      <c r="D372" s="9"/>
    </row>
    <row r="373" spans="1:4" x14ac:dyDescent="0.3">
      <c r="A373" s="9" t="s">
        <v>38</v>
      </c>
      <c r="B373" s="9"/>
      <c r="C373" s="9"/>
      <c r="D373" s="9"/>
    </row>
    <row r="379" spans="1:4" x14ac:dyDescent="0.3">
      <c r="A379" t="s">
        <v>8</v>
      </c>
    </row>
    <row r="381" spans="1:4" x14ac:dyDescent="0.3">
      <c r="A381" t="s">
        <v>9</v>
      </c>
      <c r="B381" t="s">
        <v>10</v>
      </c>
    </row>
    <row r="384" spans="1:4" ht="15.6" x14ac:dyDescent="0.3">
      <c r="B384" s="4" t="s">
        <v>4</v>
      </c>
      <c r="C384" s="4"/>
    </row>
    <row r="385" spans="1:4" ht="15.6" x14ac:dyDescent="0.3">
      <c r="B385" s="4" t="s">
        <v>5</v>
      </c>
      <c r="C385" s="4"/>
    </row>
    <row r="386" spans="1:4" x14ac:dyDescent="0.3">
      <c r="A386" s="5" t="s">
        <v>24</v>
      </c>
      <c r="B386" s="5"/>
      <c r="C386" s="5"/>
      <c r="D386" s="5"/>
    </row>
    <row r="387" spans="1:4" x14ac:dyDescent="0.3">
      <c r="A387" s="5"/>
      <c r="B387" s="5" t="s">
        <v>60</v>
      </c>
      <c r="C387" s="5"/>
      <c r="D387" s="5"/>
    </row>
    <row r="388" spans="1:4" x14ac:dyDescent="0.3">
      <c r="A388" s="8" t="s">
        <v>17</v>
      </c>
      <c r="B388" s="8" t="s">
        <v>20</v>
      </c>
      <c r="C388" s="6">
        <v>16</v>
      </c>
    </row>
    <row r="391" spans="1:4" ht="28.8" x14ac:dyDescent="0.3">
      <c r="A391" s="1" t="s">
        <v>0</v>
      </c>
      <c r="B391" s="2" t="s">
        <v>1</v>
      </c>
      <c r="C391" s="2" t="s">
        <v>2</v>
      </c>
      <c r="D391" s="2" t="s">
        <v>3</v>
      </c>
    </row>
    <row r="392" spans="1:4" x14ac:dyDescent="0.3">
      <c r="A392" s="3" t="s">
        <v>25</v>
      </c>
      <c r="B392" s="1">
        <v>87498.48</v>
      </c>
      <c r="C392" s="1">
        <v>84710.71</v>
      </c>
      <c r="D392" s="1">
        <f>B392</f>
        <v>87498.48</v>
      </c>
    </row>
    <row r="393" spans="1:4" x14ac:dyDescent="0.3">
      <c r="A393" s="28" t="s">
        <v>7</v>
      </c>
      <c r="B393" s="29"/>
      <c r="C393" s="30"/>
      <c r="D393" s="1">
        <f>B392-D392</f>
        <v>0</v>
      </c>
    </row>
    <row r="395" spans="1:4" x14ac:dyDescent="0.3">
      <c r="A395" s="5" t="s">
        <v>26</v>
      </c>
    </row>
    <row r="397" spans="1:4" x14ac:dyDescent="0.3">
      <c r="A397" s="9" t="s">
        <v>27</v>
      </c>
    </row>
    <row r="398" spans="1:4" x14ac:dyDescent="0.3">
      <c r="A398" s="9" t="s">
        <v>28</v>
      </c>
      <c r="B398" s="9"/>
      <c r="C398" s="9"/>
      <c r="D398" s="9"/>
    </row>
    <row r="399" spans="1:4" x14ac:dyDescent="0.3">
      <c r="A399" s="9" t="s">
        <v>29</v>
      </c>
      <c r="B399" s="9"/>
      <c r="C399" s="9"/>
      <c r="D399" s="9"/>
    </row>
    <row r="400" spans="1:4" x14ac:dyDescent="0.3">
      <c r="A400" s="9" t="s">
        <v>30</v>
      </c>
      <c r="B400" s="9"/>
      <c r="C400" s="9"/>
      <c r="D400" s="9"/>
    </row>
    <row r="401" spans="1:4" x14ac:dyDescent="0.3">
      <c r="A401" s="9" t="s">
        <v>31</v>
      </c>
      <c r="B401" s="9"/>
      <c r="C401" s="9"/>
      <c r="D401" s="9"/>
    </row>
    <row r="402" spans="1:4" x14ac:dyDescent="0.3">
      <c r="A402" s="9" t="s">
        <v>32</v>
      </c>
      <c r="B402" s="9"/>
      <c r="C402" s="9"/>
      <c r="D402" s="9"/>
    </row>
    <row r="403" spans="1:4" x14ac:dyDescent="0.3">
      <c r="A403" s="9" t="s">
        <v>33</v>
      </c>
      <c r="B403" s="9"/>
      <c r="C403" s="9"/>
      <c r="D403" s="9"/>
    </row>
    <row r="404" spans="1:4" x14ac:dyDescent="0.3">
      <c r="A404" s="9" t="s">
        <v>34</v>
      </c>
      <c r="B404" s="9"/>
      <c r="C404" s="9"/>
      <c r="D404" s="9"/>
    </row>
    <row r="405" spans="1:4" x14ac:dyDescent="0.3">
      <c r="A405" s="9" t="s">
        <v>35</v>
      </c>
      <c r="B405" s="9"/>
      <c r="C405" s="9"/>
      <c r="D405" s="9"/>
    </row>
    <row r="406" spans="1:4" x14ac:dyDescent="0.3">
      <c r="A406" s="9" t="s">
        <v>36</v>
      </c>
      <c r="B406" s="9"/>
      <c r="C406" s="9"/>
      <c r="D406" s="9"/>
    </row>
    <row r="407" spans="1:4" x14ac:dyDescent="0.3">
      <c r="A407" s="9" t="s">
        <v>39</v>
      </c>
      <c r="B407" s="9"/>
      <c r="C407" s="9"/>
      <c r="D407" s="9"/>
    </row>
    <row r="408" spans="1:4" x14ac:dyDescent="0.3">
      <c r="A408" s="9" t="s">
        <v>38</v>
      </c>
      <c r="B408" s="9"/>
      <c r="C408" s="9"/>
      <c r="D408" s="9"/>
    </row>
    <row r="414" spans="1:4" x14ac:dyDescent="0.3">
      <c r="A414" t="s">
        <v>8</v>
      </c>
    </row>
    <row r="416" spans="1:4" x14ac:dyDescent="0.3">
      <c r="A416" t="s">
        <v>9</v>
      </c>
      <c r="B416" t="s">
        <v>10</v>
      </c>
    </row>
    <row r="418" spans="1:4" ht="15.6" x14ac:dyDescent="0.3">
      <c r="B418" s="4" t="s">
        <v>4</v>
      </c>
      <c r="C418" s="4"/>
    </row>
    <row r="419" spans="1:4" ht="15.6" x14ac:dyDescent="0.3">
      <c r="B419" s="4" t="s">
        <v>5</v>
      </c>
      <c r="C419" s="4"/>
    </row>
    <row r="420" spans="1:4" x14ac:dyDescent="0.3">
      <c r="A420" s="5" t="s">
        <v>24</v>
      </c>
      <c r="B420" s="5"/>
      <c r="C420" s="5"/>
      <c r="D420" s="5"/>
    </row>
    <row r="421" spans="1:4" x14ac:dyDescent="0.3">
      <c r="A421" s="5"/>
      <c r="B421" s="5" t="s">
        <v>60</v>
      </c>
      <c r="C421" s="5"/>
      <c r="D421" s="5"/>
    </row>
    <row r="422" spans="1:4" x14ac:dyDescent="0.3">
      <c r="A422" s="8" t="s">
        <v>17</v>
      </c>
      <c r="B422" s="8" t="s">
        <v>20</v>
      </c>
      <c r="C422" s="6">
        <v>18</v>
      </c>
    </row>
    <row r="425" spans="1:4" ht="28.8" x14ac:dyDescent="0.3">
      <c r="A425" s="1" t="s">
        <v>0</v>
      </c>
      <c r="B425" s="2" t="s">
        <v>1</v>
      </c>
      <c r="C425" s="2" t="s">
        <v>2</v>
      </c>
      <c r="D425" s="2" t="s">
        <v>3</v>
      </c>
    </row>
    <row r="426" spans="1:4" x14ac:dyDescent="0.3">
      <c r="A426" s="3" t="s">
        <v>25</v>
      </c>
      <c r="B426" s="1">
        <v>47561.88</v>
      </c>
      <c r="C426" s="1">
        <v>30355.35</v>
      </c>
      <c r="D426" s="1">
        <f>B426</f>
        <v>47561.88</v>
      </c>
    </row>
    <row r="427" spans="1:4" x14ac:dyDescent="0.3">
      <c r="A427" s="28" t="s">
        <v>7</v>
      </c>
      <c r="B427" s="29"/>
      <c r="C427" s="30"/>
      <c r="D427" s="1">
        <f>B426-D426</f>
        <v>0</v>
      </c>
    </row>
    <row r="429" spans="1:4" x14ac:dyDescent="0.3">
      <c r="A429" s="5" t="s">
        <v>26</v>
      </c>
    </row>
    <row r="431" spans="1:4" x14ac:dyDescent="0.3">
      <c r="A431" s="9" t="s">
        <v>27</v>
      </c>
    </row>
    <row r="432" spans="1:4" x14ac:dyDescent="0.3">
      <c r="A432" s="9" t="s">
        <v>28</v>
      </c>
      <c r="B432" s="9"/>
      <c r="C432" s="9"/>
      <c r="D432" s="9"/>
    </row>
    <row r="433" spans="1:4" x14ac:dyDescent="0.3">
      <c r="A433" s="9" t="s">
        <v>29</v>
      </c>
      <c r="B433" s="9"/>
      <c r="C433" s="9"/>
      <c r="D433" s="9"/>
    </row>
    <row r="434" spans="1:4" x14ac:dyDescent="0.3">
      <c r="A434" s="9" t="s">
        <v>30</v>
      </c>
      <c r="B434" s="9"/>
      <c r="C434" s="9"/>
      <c r="D434" s="9"/>
    </row>
    <row r="435" spans="1:4" x14ac:dyDescent="0.3">
      <c r="A435" s="9" t="s">
        <v>31</v>
      </c>
      <c r="B435" s="9"/>
      <c r="C435" s="9"/>
      <c r="D435" s="9"/>
    </row>
    <row r="436" spans="1:4" x14ac:dyDescent="0.3">
      <c r="A436" s="9" t="s">
        <v>32</v>
      </c>
      <c r="B436" s="9"/>
      <c r="C436" s="9"/>
      <c r="D436" s="9"/>
    </row>
    <row r="437" spans="1:4" x14ac:dyDescent="0.3">
      <c r="A437" s="9" t="s">
        <v>33</v>
      </c>
      <c r="B437" s="9"/>
      <c r="C437" s="9"/>
      <c r="D437" s="9"/>
    </row>
    <row r="438" spans="1:4" x14ac:dyDescent="0.3">
      <c r="A438" s="9" t="s">
        <v>34</v>
      </c>
      <c r="B438" s="9"/>
      <c r="C438" s="9"/>
      <c r="D438" s="9"/>
    </row>
    <row r="439" spans="1:4" x14ac:dyDescent="0.3">
      <c r="A439" s="9" t="s">
        <v>35</v>
      </c>
      <c r="B439" s="9"/>
      <c r="C439" s="9"/>
      <c r="D439" s="9"/>
    </row>
    <row r="440" spans="1:4" x14ac:dyDescent="0.3">
      <c r="A440" s="9" t="s">
        <v>36</v>
      </c>
      <c r="B440" s="9"/>
      <c r="C440" s="9"/>
      <c r="D440" s="9"/>
    </row>
    <row r="441" spans="1:4" x14ac:dyDescent="0.3">
      <c r="A441" s="9" t="s">
        <v>39</v>
      </c>
      <c r="B441" s="9"/>
      <c r="C441" s="9"/>
      <c r="D441" s="9"/>
    </row>
    <row r="442" spans="1:4" x14ac:dyDescent="0.3">
      <c r="A442" s="9" t="s">
        <v>38</v>
      </c>
      <c r="B442" s="9"/>
      <c r="C442" s="9"/>
      <c r="D442" s="9"/>
    </row>
    <row r="448" spans="1:4" x14ac:dyDescent="0.3">
      <c r="A448" t="s">
        <v>8</v>
      </c>
    </row>
    <row r="450" spans="1:4" x14ac:dyDescent="0.3">
      <c r="A450" t="s">
        <v>9</v>
      </c>
      <c r="B450" t="s">
        <v>10</v>
      </c>
    </row>
    <row r="452" spans="1:4" ht="15.6" x14ac:dyDescent="0.3">
      <c r="B452" s="4" t="s">
        <v>4</v>
      </c>
      <c r="C452" s="4"/>
    </row>
    <row r="453" spans="1:4" ht="15.6" x14ac:dyDescent="0.3">
      <c r="B453" s="4" t="s">
        <v>5</v>
      </c>
      <c r="C453" s="4"/>
    </row>
    <row r="454" spans="1:4" x14ac:dyDescent="0.3">
      <c r="A454" s="5" t="s">
        <v>24</v>
      </c>
      <c r="B454" s="5"/>
      <c r="C454" s="5"/>
      <c r="D454" s="5"/>
    </row>
    <row r="455" spans="1:4" x14ac:dyDescent="0.3">
      <c r="A455" s="5"/>
      <c r="B455" s="5" t="s">
        <v>60</v>
      </c>
      <c r="C455" s="5"/>
      <c r="D455" s="5"/>
    </row>
    <row r="456" spans="1:4" x14ac:dyDescent="0.3">
      <c r="A456" s="8" t="s">
        <v>17</v>
      </c>
      <c r="B456" s="8" t="s">
        <v>20</v>
      </c>
      <c r="C456" s="6" t="s">
        <v>22</v>
      </c>
    </row>
    <row r="459" spans="1:4" ht="28.8" x14ac:dyDescent="0.3">
      <c r="A459" s="1" t="s">
        <v>0</v>
      </c>
      <c r="B459" s="2" t="s">
        <v>1</v>
      </c>
      <c r="C459" s="2" t="s">
        <v>2</v>
      </c>
      <c r="D459" s="2" t="s">
        <v>3</v>
      </c>
    </row>
    <row r="460" spans="1:4" x14ac:dyDescent="0.3">
      <c r="A460" s="3" t="s">
        <v>25</v>
      </c>
      <c r="B460" s="1">
        <v>189020.16</v>
      </c>
      <c r="C460" s="1">
        <v>169700.54</v>
      </c>
      <c r="D460" s="10">
        <f>B460</f>
        <v>189020.16</v>
      </c>
    </row>
    <row r="461" spans="1:4" x14ac:dyDescent="0.3">
      <c r="A461" s="28" t="s">
        <v>7</v>
      </c>
      <c r="B461" s="29"/>
      <c r="C461" s="30"/>
      <c r="D461" s="10">
        <f>B460-D460</f>
        <v>0</v>
      </c>
    </row>
    <row r="463" spans="1:4" x14ac:dyDescent="0.3">
      <c r="A463" s="5" t="s">
        <v>26</v>
      </c>
    </row>
    <row r="465" spans="1:4" x14ac:dyDescent="0.3">
      <c r="A465" s="9" t="s">
        <v>27</v>
      </c>
    </row>
    <row r="466" spans="1:4" x14ac:dyDescent="0.3">
      <c r="A466" s="9" t="s">
        <v>28</v>
      </c>
      <c r="B466" s="9"/>
      <c r="C466" s="9"/>
      <c r="D466" s="9"/>
    </row>
    <row r="467" spans="1:4" x14ac:dyDescent="0.3">
      <c r="A467" s="9" t="s">
        <v>29</v>
      </c>
      <c r="B467" s="9"/>
      <c r="C467" s="9"/>
      <c r="D467" s="9"/>
    </row>
    <row r="468" spans="1:4" x14ac:dyDescent="0.3">
      <c r="A468" s="9" t="s">
        <v>30</v>
      </c>
      <c r="B468" s="9"/>
      <c r="C468" s="9"/>
      <c r="D468" s="9"/>
    </row>
    <row r="469" spans="1:4" x14ac:dyDescent="0.3">
      <c r="A469" s="9" t="s">
        <v>31</v>
      </c>
      <c r="B469" s="9"/>
      <c r="C469" s="9"/>
      <c r="D469" s="9"/>
    </row>
    <row r="470" spans="1:4" x14ac:dyDescent="0.3">
      <c r="A470" s="9" t="s">
        <v>32</v>
      </c>
      <c r="B470" s="9"/>
      <c r="C470" s="9"/>
      <c r="D470" s="9"/>
    </row>
    <row r="471" spans="1:4" x14ac:dyDescent="0.3">
      <c r="A471" s="9" t="s">
        <v>33</v>
      </c>
      <c r="B471" s="9"/>
      <c r="C471" s="9"/>
      <c r="D471" s="9"/>
    </row>
    <row r="472" spans="1:4" x14ac:dyDescent="0.3">
      <c r="A472" s="9" t="s">
        <v>34</v>
      </c>
      <c r="B472" s="9"/>
      <c r="C472" s="9"/>
      <c r="D472" s="9"/>
    </row>
    <row r="473" spans="1:4" x14ac:dyDescent="0.3">
      <c r="A473" s="9" t="s">
        <v>35</v>
      </c>
      <c r="B473" s="9"/>
      <c r="C473" s="9"/>
      <c r="D473" s="9"/>
    </row>
    <row r="474" spans="1:4" x14ac:dyDescent="0.3">
      <c r="A474" s="9" t="s">
        <v>36</v>
      </c>
      <c r="B474" s="9"/>
      <c r="C474" s="9"/>
      <c r="D474" s="9"/>
    </row>
    <row r="475" spans="1:4" x14ac:dyDescent="0.3">
      <c r="A475" s="9" t="s">
        <v>39</v>
      </c>
      <c r="B475" s="9"/>
      <c r="C475" s="9"/>
      <c r="D475" s="9"/>
    </row>
    <row r="476" spans="1:4" x14ac:dyDescent="0.3">
      <c r="A476" s="9" t="s">
        <v>38</v>
      </c>
      <c r="B476" s="9"/>
      <c r="C476" s="9"/>
      <c r="D476" s="9"/>
    </row>
    <row r="479" spans="1:4" x14ac:dyDescent="0.3">
      <c r="A479" t="s">
        <v>8</v>
      </c>
    </row>
    <row r="481" spans="1:4" x14ac:dyDescent="0.3">
      <c r="A481" t="s">
        <v>9</v>
      </c>
      <c r="B481" t="s">
        <v>10</v>
      </c>
    </row>
    <row r="484" spans="1:4" ht="15.6" x14ac:dyDescent="0.3">
      <c r="B484" s="4" t="s">
        <v>4</v>
      </c>
      <c r="C484" s="4"/>
    </row>
    <row r="485" spans="1:4" ht="15.6" x14ac:dyDescent="0.3">
      <c r="B485" s="4" t="s">
        <v>5</v>
      </c>
      <c r="C485" s="4"/>
    </row>
    <row r="486" spans="1:4" x14ac:dyDescent="0.3">
      <c r="A486" s="5" t="s">
        <v>24</v>
      </c>
      <c r="B486" s="5"/>
      <c r="C486" s="5"/>
      <c r="D486" s="5"/>
    </row>
    <row r="487" spans="1:4" x14ac:dyDescent="0.3">
      <c r="A487" s="5"/>
      <c r="B487" s="5" t="s">
        <v>60</v>
      </c>
      <c r="C487" s="5"/>
      <c r="D487" s="5"/>
    </row>
    <row r="488" spans="1:4" x14ac:dyDescent="0.3">
      <c r="A488" s="8" t="s">
        <v>17</v>
      </c>
      <c r="B488" s="8" t="s">
        <v>20</v>
      </c>
      <c r="C488" s="6">
        <v>20</v>
      </c>
    </row>
    <row r="491" spans="1:4" ht="28.8" x14ac:dyDescent="0.3">
      <c r="A491" s="1" t="s">
        <v>0</v>
      </c>
      <c r="B491" s="2" t="s">
        <v>1</v>
      </c>
      <c r="C491" s="2" t="s">
        <v>2</v>
      </c>
      <c r="D491" s="2" t="s">
        <v>3</v>
      </c>
    </row>
    <row r="492" spans="1:4" x14ac:dyDescent="0.3">
      <c r="A492" s="3" t="s">
        <v>25</v>
      </c>
      <c r="B492" s="1">
        <v>68940.36</v>
      </c>
      <c r="C492" s="1">
        <v>61422.979999999989</v>
      </c>
      <c r="D492" s="1">
        <f>B492</f>
        <v>68940.36</v>
      </c>
    </row>
    <row r="493" spans="1:4" x14ac:dyDescent="0.3">
      <c r="A493" s="28" t="s">
        <v>7</v>
      </c>
      <c r="B493" s="29"/>
      <c r="C493" s="30"/>
      <c r="D493" s="1">
        <f>B492-D492</f>
        <v>0</v>
      </c>
    </row>
    <row r="495" spans="1:4" x14ac:dyDescent="0.3">
      <c r="A495" s="5" t="s">
        <v>26</v>
      </c>
    </row>
    <row r="497" spans="1:4" x14ac:dyDescent="0.3">
      <c r="A497" s="9" t="s">
        <v>27</v>
      </c>
    </row>
    <row r="498" spans="1:4" x14ac:dyDescent="0.3">
      <c r="A498" s="9" t="s">
        <v>28</v>
      </c>
      <c r="B498" s="9"/>
      <c r="C498" s="9"/>
      <c r="D498" s="9"/>
    </row>
    <row r="499" spans="1:4" x14ac:dyDescent="0.3">
      <c r="A499" s="9" t="s">
        <v>29</v>
      </c>
      <c r="B499" s="9"/>
      <c r="C499" s="9"/>
      <c r="D499" s="9"/>
    </row>
    <row r="500" spans="1:4" x14ac:dyDescent="0.3">
      <c r="A500" s="9" t="s">
        <v>30</v>
      </c>
      <c r="B500" s="9"/>
      <c r="C500" s="9"/>
      <c r="D500" s="9"/>
    </row>
    <row r="501" spans="1:4" x14ac:dyDescent="0.3">
      <c r="A501" s="9" t="s">
        <v>31</v>
      </c>
      <c r="B501" s="9"/>
      <c r="C501" s="9"/>
      <c r="D501" s="9"/>
    </row>
    <row r="502" spans="1:4" x14ac:dyDescent="0.3">
      <c r="A502" s="9" t="s">
        <v>32</v>
      </c>
      <c r="B502" s="9"/>
      <c r="C502" s="9"/>
      <c r="D502" s="9"/>
    </row>
    <row r="503" spans="1:4" x14ac:dyDescent="0.3">
      <c r="A503" s="9" t="s">
        <v>33</v>
      </c>
      <c r="B503" s="9"/>
      <c r="C503" s="9"/>
      <c r="D503" s="9"/>
    </row>
    <row r="504" spans="1:4" x14ac:dyDescent="0.3">
      <c r="A504" s="9" t="s">
        <v>34</v>
      </c>
      <c r="B504" s="9"/>
      <c r="C504" s="9"/>
      <c r="D504" s="9"/>
    </row>
    <row r="505" spans="1:4" x14ac:dyDescent="0.3">
      <c r="A505" s="9" t="s">
        <v>35</v>
      </c>
      <c r="B505" s="9"/>
      <c r="C505" s="9"/>
      <c r="D505" s="9"/>
    </row>
    <row r="506" spans="1:4" x14ac:dyDescent="0.3">
      <c r="A506" s="9" t="s">
        <v>36</v>
      </c>
      <c r="B506" s="9"/>
      <c r="C506" s="9"/>
      <c r="D506" s="9"/>
    </row>
    <row r="507" spans="1:4" x14ac:dyDescent="0.3">
      <c r="A507" s="9" t="s">
        <v>39</v>
      </c>
      <c r="B507" s="9"/>
      <c r="C507" s="9"/>
      <c r="D507" s="9"/>
    </row>
    <row r="508" spans="1:4" x14ac:dyDescent="0.3">
      <c r="A508" s="9" t="s">
        <v>38</v>
      </c>
      <c r="B508" s="9"/>
      <c r="C508" s="9"/>
      <c r="D508" s="9"/>
    </row>
    <row r="514" spans="1:4" x14ac:dyDescent="0.3">
      <c r="A514" t="s">
        <v>8</v>
      </c>
    </row>
    <row r="516" spans="1:4" x14ac:dyDescent="0.3">
      <c r="A516" t="s">
        <v>9</v>
      </c>
      <c r="B516" t="s">
        <v>10</v>
      </c>
    </row>
    <row r="518" spans="1:4" ht="15.6" x14ac:dyDescent="0.3">
      <c r="B518" s="4" t="s">
        <v>4</v>
      </c>
      <c r="C518" s="4"/>
    </row>
    <row r="519" spans="1:4" ht="15.6" x14ac:dyDescent="0.3">
      <c r="B519" s="4" t="s">
        <v>5</v>
      </c>
      <c r="C519" s="4"/>
    </row>
    <row r="520" spans="1:4" x14ac:dyDescent="0.3">
      <c r="A520" s="5" t="s">
        <v>24</v>
      </c>
      <c r="B520" s="5"/>
      <c r="C520" s="5"/>
      <c r="D520" s="5"/>
    </row>
    <row r="521" spans="1:4" x14ac:dyDescent="0.3">
      <c r="A521" s="5"/>
      <c r="B521" s="5" t="s">
        <v>60</v>
      </c>
      <c r="C521" s="5"/>
      <c r="D521" s="5"/>
    </row>
    <row r="522" spans="1:4" x14ac:dyDescent="0.3">
      <c r="A522" s="8" t="s">
        <v>17</v>
      </c>
      <c r="B522" s="8" t="s">
        <v>20</v>
      </c>
      <c r="C522" s="6">
        <v>22</v>
      </c>
    </row>
    <row r="525" spans="1:4" ht="28.8" x14ac:dyDescent="0.3">
      <c r="A525" s="1" t="s">
        <v>0</v>
      </c>
      <c r="B525" s="2" t="s">
        <v>1</v>
      </c>
      <c r="C525" s="2" t="s">
        <v>2</v>
      </c>
      <c r="D525" s="2" t="s">
        <v>3</v>
      </c>
    </row>
    <row r="526" spans="1:4" x14ac:dyDescent="0.3">
      <c r="A526" s="3" t="s">
        <v>25</v>
      </c>
      <c r="B526" s="1">
        <v>46838.22</v>
      </c>
      <c r="C526" s="1">
        <v>45429.08</v>
      </c>
      <c r="D526" s="1">
        <f>B526</f>
        <v>46838.22</v>
      </c>
    </row>
    <row r="527" spans="1:4" x14ac:dyDescent="0.3">
      <c r="A527" s="28" t="s">
        <v>7</v>
      </c>
      <c r="B527" s="29"/>
      <c r="C527" s="30"/>
      <c r="D527" s="1">
        <f>B526-D526</f>
        <v>0</v>
      </c>
    </row>
    <row r="529" spans="1:4" x14ac:dyDescent="0.3">
      <c r="A529" s="5" t="s">
        <v>26</v>
      </c>
    </row>
    <row r="531" spans="1:4" x14ac:dyDescent="0.3">
      <c r="A531" s="9" t="s">
        <v>27</v>
      </c>
    </row>
    <row r="532" spans="1:4" x14ac:dyDescent="0.3">
      <c r="A532" s="9" t="s">
        <v>28</v>
      </c>
      <c r="B532" s="9"/>
      <c r="C532" s="9"/>
      <c r="D532" s="9"/>
    </row>
    <row r="533" spans="1:4" x14ac:dyDescent="0.3">
      <c r="A533" s="9" t="s">
        <v>29</v>
      </c>
      <c r="B533" s="9"/>
      <c r="C533" s="9"/>
      <c r="D533" s="9"/>
    </row>
    <row r="534" spans="1:4" x14ac:dyDescent="0.3">
      <c r="A534" s="9" t="s">
        <v>30</v>
      </c>
      <c r="B534" s="9"/>
      <c r="C534" s="9"/>
      <c r="D534" s="9"/>
    </row>
    <row r="535" spans="1:4" x14ac:dyDescent="0.3">
      <c r="A535" s="9" t="s">
        <v>31</v>
      </c>
      <c r="B535" s="9"/>
      <c r="C535" s="9"/>
      <c r="D535" s="9"/>
    </row>
    <row r="536" spans="1:4" x14ac:dyDescent="0.3">
      <c r="A536" s="9" t="s">
        <v>32</v>
      </c>
      <c r="B536" s="9"/>
      <c r="C536" s="9"/>
      <c r="D536" s="9"/>
    </row>
    <row r="537" spans="1:4" x14ac:dyDescent="0.3">
      <c r="A537" s="9" t="s">
        <v>33</v>
      </c>
      <c r="B537" s="9"/>
      <c r="C537" s="9"/>
      <c r="D537" s="9"/>
    </row>
    <row r="538" spans="1:4" x14ac:dyDescent="0.3">
      <c r="A538" s="9" t="s">
        <v>34</v>
      </c>
      <c r="B538" s="9"/>
      <c r="C538" s="9"/>
      <c r="D538" s="9"/>
    </row>
    <row r="539" spans="1:4" x14ac:dyDescent="0.3">
      <c r="A539" s="9" t="s">
        <v>35</v>
      </c>
      <c r="B539" s="9"/>
      <c r="C539" s="9"/>
      <c r="D539" s="9"/>
    </row>
    <row r="540" spans="1:4" x14ac:dyDescent="0.3">
      <c r="A540" s="9" t="s">
        <v>36</v>
      </c>
      <c r="B540" s="9"/>
      <c r="C540" s="9"/>
      <c r="D540" s="9"/>
    </row>
    <row r="541" spans="1:4" x14ac:dyDescent="0.3">
      <c r="A541" s="9" t="s">
        <v>39</v>
      </c>
      <c r="B541" s="9"/>
      <c r="C541" s="9"/>
      <c r="D541" s="9"/>
    </row>
    <row r="542" spans="1:4" x14ac:dyDescent="0.3">
      <c r="A542" s="9" t="s">
        <v>38</v>
      </c>
      <c r="B542" s="9"/>
      <c r="C542" s="9"/>
      <c r="D542" s="9"/>
    </row>
    <row r="548" spans="1:4" x14ac:dyDescent="0.3">
      <c r="A548" t="s">
        <v>8</v>
      </c>
    </row>
    <row r="550" spans="1:4" x14ac:dyDescent="0.3">
      <c r="A550" t="s">
        <v>9</v>
      </c>
      <c r="B550" t="s">
        <v>10</v>
      </c>
    </row>
    <row r="552" spans="1:4" ht="15.6" x14ac:dyDescent="0.3">
      <c r="B552" s="4" t="s">
        <v>4</v>
      </c>
      <c r="C552" s="4"/>
    </row>
    <row r="553" spans="1:4" ht="15.6" x14ac:dyDescent="0.3">
      <c r="B553" s="4" t="s">
        <v>5</v>
      </c>
      <c r="C553" s="4"/>
    </row>
    <row r="554" spans="1:4" x14ac:dyDescent="0.3">
      <c r="A554" s="5" t="s">
        <v>24</v>
      </c>
      <c r="B554" s="5"/>
      <c r="C554" s="5"/>
      <c r="D554" s="5"/>
    </row>
    <row r="555" spans="1:4" x14ac:dyDescent="0.3">
      <c r="A555" s="5"/>
      <c r="B555" s="5" t="s">
        <v>60</v>
      </c>
      <c r="C555" s="5"/>
      <c r="D555" s="5"/>
    </row>
    <row r="556" spans="1:4" x14ac:dyDescent="0.3">
      <c r="A556" s="8" t="s">
        <v>17</v>
      </c>
      <c r="B556" s="8" t="s">
        <v>20</v>
      </c>
      <c r="C556" s="6">
        <v>23</v>
      </c>
    </row>
    <row r="559" spans="1:4" ht="28.8" x14ac:dyDescent="0.3">
      <c r="A559" s="1" t="s">
        <v>0</v>
      </c>
      <c r="B559" s="2" t="s">
        <v>1</v>
      </c>
      <c r="C559" s="2" t="s">
        <v>2</v>
      </c>
      <c r="D559" s="2" t="s">
        <v>3</v>
      </c>
    </row>
    <row r="560" spans="1:4" x14ac:dyDescent="0.3">
      <c r="A560" s="3" t="s">
        <v>25</v>
      </c>
      <c r="B560" s="1">
        <v>61052.82</v>
      </c>
      <c r="C560" s="1">
        <v>56085.390000000007</v>
      </c>
      <c r="D560" s="10">
        <f>B560</f>
        <v>61052.82</v>
      </c>
    </row>
    <row r="561" spans="1:4" x14ac:dyDescent="0.3">
      <c r="A561" s="28" t="s">
        <v>7</v>
      </c>
      <c r="B561" s="29"/>
      <c r="C561" s="30"/>
      <c r="D561" s="10">
        <f>B560-D560</f>
        <v>0</v>
      </c>
    </row>
    <row r="563" spans="1:4" x14ac:dyDescent="0.3">
      <c r="A563" s="5" t="s">
        <v>26</v>
      </c>
    </row>
    <row r="565" spans="1:4" x14ac:dyDescent="0.3">
      <c r="A565" s="9" t="s">
        <v>27</v>
      </c>
    </row>
    <row r="566" spans="1:4" x14ac:dyDescent="0.3">
      <c r="A566" s="9" t="s">
        <v>28</v>
      </c>
      <c r="B566" s="9"/>
      <c r="C566" s="9"/>
      <c r="D566" s="9"/>
    </row>
    <row r="567" spans="1:4" x14ac:dyDescent="0.3">
      <c r="A567" s="9" t="s">
        <v>29</v>
      </c>
      <c r="B567" s="9"/>
      <c r="C567" s="9"/>
      <c r="D567" s="9"/>
    </row>
    <row r="568" spans="1:4" x14ac:dyDescent="0.3">
      <c r="A568" s="9" t="s">
        <v>30</v>
      </c>
      <c r="B568" s="9"/>
      <c r="C568" s="9"/>
      <c r="D568" s="9"/>
    </row>
    <row r="569" spans="1:4" x14ac:dyDescent="0.3">
      <c r="A569" s="9" t="s">
        <v>31</v>
      </c>
      <c r="B569" s="9"/>
      <c r="C569" s="9"/>
      <c r="D569" s="9"/>
    </row>
    <row r="570" spans="1:4" x14ac:dyDescent="0.3">
      <c r="A570" s="9" t="s">
        <v>32</v>
      </c>
      <c r="B570" s="9"/>
      <c r="C570" s="9"/>
      <c r="D570" s="9"/>
    </row>
    <row r="571" spans="1:4" x14ac:dyDescent="0.3">
      <c r="A571" s="9" t="s">
        <v>33</v>
      </c>
      <c r="B571" s="9"/>
      <c r="C571" s="9"/>
      <c r="D571" s="9"/>
    </row>
    <row r="572" spans="1:4" x14ac:dyDescent="0.3">
      <c r="A572" s="9" t="s">
        <v>34</v>
      </c>
      <c r="B572" s="9"/>
      <c r="C572" s="9"/>
      <c r="D572" s="9"/>
    </row>
    <row r="573" spans="1:4" x14ac:dyDescent="0.3">
      <c r="A573" s="9" t="s">
        <v>35</v>
      </c>
      <c r="B573" s="9"/>
      <c r="C573" s="9"/>
      <c r="D573" s="9"/>
    </row>
    <row r="574" spans="1:4" x14ac:dyDescent="0.3">
      <c r="A574" s="9" t="s">
        <v>36</v>
      </c>
      <c r="B574" s="9"/>
      <c r="C574" s="9"/>
      <c r="D574" s="9"/>
    </row>
    <row r="575" spans="1:4" x14ac:dyDescent="0.3">
      <c r="A575" s="9" t="s">
        <v>39</v>
      </c>
      <c r="B575" s="9"/>
      <c r="C575" s="9"/>
      <c r="D575" s="9"/>
    </row>
    <row r="576" spans="1:4" x14ac:dyDescent="0.3">
      <c r="A576" s="9" t="s">
        <v>38</v>
      </c>
      <c r="B576" s="9"/>
      <c r="C576" s="9"/>
      <c r="D576" s="9"/>
    </row>
    <row r="582" spans="1:4" x14ac:dyDescent="0.3">
      <c r="A582" t="s">
        <v>8</v>
      </c>
    </row>
    <row r="584" spans="1:4" x14ac:dyDescent="0.3">
      <c r="A584" t="s">
        <v>9</v>
      </c>
      <c r="B584" t="s">
        <v>10</v>
      </c>
    </row>
    <row r="587" spans="1:4" ht="15.6" x14ac:dyDescent="0.3">
      <c r="B587" s="4" t="s">
        <v>4</v>
      </c>
      <c r="C587" s="4"/>
    </row>
    <row r="588" spans="1:4" ht="15.6" x14ac:dyDescent="0.3">
      <c r="B588" s="4" t="s">
        <v>5</v>
      </c>
      <c r="C588" s="4"/>
    </row>
    <row r="589" spans="1:4" x14ac:dyDescent="0.3">
      <c r="A589" s="5" t="s">
        <v>24</v>
      </c>
      <c r="B589" s="5"/>
      <c r="C589" s="5"/>
      <c r="D589" s="5"/>
    </row>
    <row r="590" spans="1:4" x14ac:dyDescent="0.3">
      <c r="A590" s="5"/>
      <c r="B590" s="5" t="s">
        <v>60</v>
      </c>
      <c r="C590" s="5"/>
      <c r="D590" s="5"/>
    </row>
    <row r="591" spans="1:4" x14ac:dyDescent="0.3">
      <c r="A591" s="8" t="s">
        <v>17</v>
      </c>
      <c r="B591" s="8" t="s">
        <v>20</v>
      </c>
      <c r="C591" s="6">
        <v>25</v>
      </c>
    </row>
    <row r="594" spans="1:4" ht="28.8" x14ac:dyDescent="0.3">
      <c r="A594" s="1" t="s">
        <v>0</v>
      </c>
      <c r="B594" s="2" t="s">
        <v>1</v>
      </c>
      <c r="C594" s="2" t="s">
        <v>2</v>
      </c>
      <c r="D594" s="2" t="s">
        <v>3</v>
      </c>
    </row>
    <row r="595" spans="1:4" x14ac:dyDescent="0.3">
      <c r="A595" s="3" t="s">
        <v>25</v>
      </c>
      <c r="B595" s="1">
        <v>66518.94</v>
      </c>
      <c r="C595" s="1">
        <v>58012.909999999996</v>
      </c>
      <c r="D595" s="1">
        <f>B595</f>
        <v>66518.94</v>
      </c>
    </row>
    <row r="596" spans="1:4" x14ac:dyDescent="0.3">
      <c r="A596" s="28" t="s">
        <v>7</v>
      </c>
      <c r="B596" s="29"/>
      <c r="C596" s="30"/>
      <c r="D596" s="1">
        <f>B595-D595</f>
        <v>0</v>
      </c>
    </row>
    <row r="598" spans="1:4" x14ac:dyDescent="0.3">
      <c r="A598" s="5" t="s">
        <v>26</v>
      </c>
    </row>
    <row r="600" spans="1:4" x14ac:dyDescent="0.3">
      <c r="A600" s="9" t="s">
        <v>27</v>
      </c>
    </row>
    <row r="601" spans="1:4" x14ac:dyDescent="0.3">
      <c r="A601" s="9" t="s">
        <v>28</v>
      </c>
      <c r="B601" s="9"/>
      <c r="C601" s="9"/>
      <c r="D601" s="9"/>
    </row>
    <row r="602" spans="1:4" x14ac:dyDescent="0.3">
      <c r="A602" s="9" t="s">
        <v>29</v>
      </c>
      <c r="B602" s="9"/>
      <c r="C602" s="9"/>
      <c r="D602" s="9"/>
    </row>
    <row r="603" spans="1:4" x14ac:dyDescent="0.3">
      <c r="A603" s="9" t="s">
        <v>30</v>
      </c>
      <c r="B603" s="9"/>
      <c r="C603" s="9"/>
      <c r="D603" s="9"/>
    </row>
    <row r="604" spans="1:4" x14ac:dyDescent="0.3">
      <c r="A604" s="9" t="s">
        <v>31</v>
      </c>
      <c r="B604" s="9"/>
      <c r="C604" s="9"/>
      <c r="D604" s="9"/>
    </row>
    <row r="605" spans="1:4" x14ac:dyDescent="0.3">
      <c r="A605" s="9" t="s">
        <v>32</v>
      </c>
      <c r="B605" s="9"/>
      <c r="C605" s="9"/>
      <c r="D605" s="9"/>
    </row>
    <row r="606" spans="1:4" x14ac:dyDescent="0.3">
      <c r="A606" s="9" t="s">
        <v>33</v>
      </c>
      <c r="B606" s="9"/>
      <c r="C606" s="9"/>
      <c r="D606" s="9"/>
    </row>
    <row r="607" spans="1:4" x14ac:dyDescent="0.3">
      <c r="A607" s="9" t="s">
        <v>34</v>
      </c>
      <c r="B607" s="9"/>
      <c r="C607" s="9"/>
      <c r="D607" s="9"/>
    </row>
    <row r="608" spans="1:4" x14ac:dyDescent="0.3">
      <c r="A608" s="9" t="s">
        <v>35</v>
      </c>
      <c r="B608" s="9"/>
      <c r="C608" s="9"/>
      <c r="D608" s="9"/>
    </row>
    <row r="609" spans="1:4" x14ac:dyDescent="0.3">
      <c r="A609" s="9" t="s">
        <v>36</v>
      </c>
      <c r="B609" s="9"/>
      <c r="C609" s="9"/>
      <c r="D609" s="9"/>
    </row>
    <row r="610" spans="1:4" x14ac:dyDescent="0.3">
      <c r="A610" s="9" t="s">
        <v>39</v>
      </c>
      <c r="B610" s="9"/>
      <c r="C610" s="9"/>
      <c r="D610" s="9"/>
    </row>
    <row r="611" spans="1:4" x14ac:dyDescent="0.3">
      <c r="A611" s="9" t="s">
        <v>38</v>
      </c>
      <c r="B611" s="9"/>
      <c r="C611" s="9"/>
      <c r="D611" s="9"/>
    </row>
    <row r="617" spans="1:4" x14ac:dyDescent="0.3">
      <c r="A617" t="s">
        <v>8</v>
      </c>
    </row>
    <row r="619" spans="1:4" x14ac:dyDescent="0.3">
      <c r="A619" t="s">
        <v>9</v>
      </c>
      <c r="B619" t="s">
        <v>10</v>
      </c>
    </row>
    <row r="622" spans="1:4" ht="15.6" x14ac:dyDescent="0.3">
      <c r="B622" s="4" t="s">
        <v>4</v>
      </c>
      <c r="C622" s="4"/>
    </row>
    <row r="623" spans="1:4" ht="15.6" x14ac:dyDescent="0.3">
      <c r="B623" s="4" t="s">
        <v>5</v>
      </c>
      <c r="C623" s="4"/>
    </row>
    <row r="624" spans="1:4" x14ac:dyDescent="0.3">
      <c r="A624" s="5" t="s">
        <v>24</v>
      </c>
      <c r="B624" s="5"/>
      <c r="C624" s="5"/>
      <c r="D624" s="5"/>
    </row>
    <row r="625" spans="1:4" x14ac:dyDescent="0.3">
      <c r="A625" s="5"/>
      <c r="B625" s="5" t="s">
        <v>60</v>
      </c>
      <c r="C625" s="5"/>
      <c r="D625" s="5"/>
    </row>
    <row r="626" spans="1:4" x14ac:dyDescent="0.3">
      <c r="A626" s="8" t="s">
        <v>17</v>
      </c>
      <c r="B626" s="8" t="s">
        <v>20</v>
      </c>
      <c r="C626" s="6">
        <v>26</v>
      </c>
    </row>
    <row r="629" spans="1:4" ht="28.8" x14ac:dyDescent="0.3">
      <c r="A629" s="1" t="s">
        <v>0</v>
      </c>
      <c r="B629" s="2" t="s">
        <v>1</v>
      </c>
      <c r="C629" s="2" t="s">
        <v>2</v>
      </c>
      <c r="D629" s="2" t="s">
        <v>3</v>
      </c>
    </row>
    <row r="630" spans="1:4" x14ac:dyDescent="0.3">
      <c r="A630" s="3" t="s">
        <v>25</v>
      </c>
      <c r="B630" s="1">
        <v>113538.45999999999</v>
      </c>
      <c r="C630" s="1">
        <v>107373.66</v>
      </c>
      <c r="D630" s="1">
        <f>B630</f>
        <v>113538.45999999999</v>
      </c>
    </row>
    <row r="631" spans="1:4" x14ac:dyDescent="0.3">
      <c r="A631" s="28" t="s">
        <v>7</v>
      </c>
      <c r="B631" s="29"/>
      <c r="C631" s="30"/>
      <c r="D631" s="1">
        <f>B630-D630</f>
        <v>0</v>
      </c>
    </row>
    <row r="633" spans="1:4" x14ac:dyDescent="0.3">
      <c r="A633" s="5" t="s">
        <v>26</v>
      </c>
    </row>
    <row r="635" spans="1:4" x14ac:dyDescent="0.3">
      <c r="A635" s="9" t="s">
        <v>27</v>
      </c>
    </row>
    <row r="636" spans="1:4" x14ac:dyDescent="0.3">
      <c r="A636" s="9" t="s">
        <v>28</v>
      </c>
      <c r="B636" s="9"/>
      <c r="C636" s="9"/>
      <c r="D636" s="9"/>
    </row>
    <row r="637" spans="1:4" x14ac:dyDescent="0.3">
      <c r="A637" s="9" t="s">
        <v>29</v>
      </c>
      <c r="B637" s="9"/>
      <c r="C637" s="9"/>
      <c r="D637" s="9"/>
    </row>
    <row r="638" spans="1:4" x14ac:dyDescent="0.3">
      <c r="A638" s="9" t="s">
        <v>30</v>
      </c>
      <c r="B638" s="9"/>
      <c r="C638" s="9"/>
      <c r="D638" s="9"/>
    </row>
    <row r="639" spans="1:4" x14ac:dyDescent="0.3">
      <c r="A639" s="9" t="s">
        <v>31</v>
      </c>
      <c r="B639" s="9"/>
      <c r="C639" s="9"/>
      <c r="D639" s="9"/>
    </row>
    <row r="640" spans="1:4" x14ac:dyDescent="0.3">
      <c r="A640" s="9" t="s">
        <v>32</v>
      </c>
      <c r="B640" s="9"/>
      <c r="C640" s="9"/>
      <c r="D640" s="9"/>
    </row>
    <row r="641" spans="1:4" x14ac:dyDescent="0.3">
      <c r="A641" s="9" t="s">
        <v>33</v>
      </c>
      <c r="B641" s="9"/>
      <c r="C641" s="9"/>
      <c r="D641" s="9"/>
    </row>
    <row r="642" spans="1:4" x14ac:dyDescent="0.3">
      <c r="A642" s="9" t="s">
        <v>34</v>
      </c>
      <c r="B642" s="9"/>
      <c r="C642" s="9"/>
      <c r="D642" s="9"/>
    </row>
    <row r="643" spans="1:4" x14ac:dyDescent="0.3">
      <c r="A643" s="9" t="s">
        <v>35</v>
      </c>
      <c r="B643" s="9"/>
      <c r="C643" s="9"/>
      <c r="D643" s="9"/>
    </row>
    <row r="644" spans="1:4" x14ac:dyDescent="0.3">
      <c r="A644" s="9" t="s">
        <v>36</v>
      </c>
      <c r="B644" s="9"/>
      <c r="C644" s="9"/>
      <c r="D644" s="9"/>
    </row>
    <row r="645" spans="1:4" x14ac:dyDescent="0.3">
      <c r="A645" s="9" t="s">
        <v>39</v>
      </c>
      <c r="B645" s="9"/>
      <c r="C645" s="9"/>
      <c r="D645" s="9"/>
    </row>
    <row r="646" spans="1:4" x14ac:dyDescent="0.3">
      <c r="A646" s="9" t="s">
        <v>38</v>
      </c>
      <c r="B646" s="9"/>
      <c r="C646" s="9"/>
      <c r="D646" s="9"/>
    </row>
    <row r="652" spans="1:4" x14ac:dyDescent="0.3">
      <c r="A652" t="s">
        <v>8</v>
      </c>
    </row>
    <row r="654" spans="1:4" x14ac:dyDescent="0.3">
      <c r="A654" t="s">
        <v>9</v>
      </c>
      <c r="B654" t="s">
        <v>10</v>
      </c>
    </row>
    <row r="656" spans="1:4" ht="15.6" x14ac:dyDescent="0.3">
      <c r="B656" s="4" t="s">
        <v>4</v>
      </c>
      <c r="C656" s="4"/>
    </row>
    <row r="657" spans="1:4" ht="15.6" x14ac:dyDescent="0.3">
      <c r="B657" s="4" t="s">
        <v>5</v>
      </c>
      <c r="C657" s="4"/>
    </row>
    <row r="658" spans="1:4" x14ac:dyDescent="0.3">
      <c r="A658" s="5" t="s">
        <v>24</v>
      </c>
      <c r="B658" s="5"/>
      <c r="C658" s="5"/>
      <c r="D658" s="5"/>
    </row>
    <row r="659" spans="1:4" x14ac:dyDescent="0.3">
      <c r="A659" s="5"/>
      <c r="B659" s="5" t="s">
        <v>60</v>
      </c>
      <c r="C659" s="5"/>
      <c r="D659" s="5"/>
    </row>
    <row r="660" spans="1:4" x14ac:dyDescent="0.3">
      <c r="A660" s="8" t="s">
        <v>17</v>
      </c>
      <c r="B660" s="8" t="s">
        <v>20</v>
      </c>
      <c r="C660" s="6">
        <v>27</v>
      </c>
    </row>
    <row r="663" spans="1:4" ht="28.8" x14ac:dyDescent="0.3">
      <c r="A663" s="1" t="s">
        <v>0</v>
      </c>
      <c r="B663" s="2" t="s">
        <v>1</v>
      </c>
      <c r="C663" s="2" t="s">
        <v>2</v>
      </c>
      <c r="D663" s="2" t="s">
        <v>3</v>
      </c>
    </row>
    <row r="664" spans="1:4" x14ac:dyDescent="0.3">
      <c r="A664" s="3" t="s">
        <v>25</v>
      </c>
      <c r="B664" s="1">
        <v>111786.72</v>
      </c>
      <c r="C664" s="1">
        <v>105649.71</v>
      </c>
      <c r="D664" s="1">
        <f>B664</f>
        <v>111786.72</v>
      </c>
    </row>
    <row r="665" spans="1:4" x14ac:dyDescent="0.3">
      <c r="A665" s="28" t="s">
        <v>7</v>
      </c>
      <c r="B665" s="29"/>
      <c r="C665" s="30"/>
      <c r="D665" s="1">
        <f>B664-D664</f>
        <v>0</v>
      </c>
    </row>
    <row r="667" spans="1:4" x14ac:dyDescent="0.3">
      <c r="A667" s="5" t="s">
        <v>26</v>
      </c>
    </row>
    <row r="669" spans="1:4" x14ac:dyDescent="0.3">
      <c r="A669" s="9" t="s">
        <v>27</v>
      </c>
    </row>
    <row r="670" spans="1:4" x14ac:dyDescent="0.3">
      <c r="A670" s="9" t="s">
        <v>28</v>
      </c>
      <c r="B670" s="9"/>
      <c r="C670" s="9"/>
      <c r="D670" s="9"/>
    </row>
    <row r="671" spans="1:4" x14ac:dyDescent="0.3">
      <c r="A671" s="9" t="s">
        <v>29</v>
      </c>
      <c r="B671" s="9"/>
      <c r="C671" s="9"/>
      <c r="D671" s="9"/>
    </row>
    <row r="672" spans="1:4" x14ac:dyDescent="0.3">
      <c r="A672" s="9" t="s">
        <v>30</v>
      </c>
      <c r="B672" s="9"/>
      <c r="C672" s="9"/>
      <c r="D672" s="9"/>
    </row>
    <row r="673" spans="1:4" x14ac:dyDescent="0.3">
      <c r="A673" s="9" t="s">
        <v>31</v>
      </c>
      <c r="B673" s="9"/>
      <c r="C673" s="9"/>
      <c r="D673" s="9"/>
    </row>
    <row r="674" spans="1:4" x14ac:dyDescent="0.3">
      <c r="A674" s="9" t="s">
        <v>32</v>
      </c>
      <c r="B674" s="9"/>
      <c r="C674" s="9"/>
      <c r="D674" s="9"/>
    </row>
    <row r="675" spans="1:4" x14ac:dyDescent="0.3">
      <c r="A675" s="9" t="s">
        <v>33</v>
      </c>
      <c r="B675" s="9"/>
      <c r="C675" s="9"/>
      <c r="D675" s="9"/>
    </row>
    <row r="676" spans="1:4" x14ac:dyDescent="0.3">
      <c r="A676" s="9" t="s">
        <v>34</v>
      </c>
      <c r="B676" s="9"/>
      <c r="C676" s="9"/>
      <c r="D676" s="9"/>
    </row>
    <row r="677" spans="1:4" x14ac:dyDescent="0.3">
      <c r="A677" s="9" t="s">
        <v>35</v>
      </c>
      <c r="B677" s="9"/>
      <c r="C677" s="9"/>
      <c r="D677" s="9"/>
    </row>
    <row r="678" spans="1:4" x14ac:dyDescent="0.3">
      <c r="A678" s="9" t="s">
        <v>36</v>
      </c>
      <c r="B678" s="9"/>
      <c r="C678" s="9"/>
      <c r="D678" s="9"/>
    </row>
    <row r="679" spans="1:4" x14ac:dyDescent="0.3">
      <c r="A679" s="9" t="s">
        <v>39</v>
      </c>
      <c r="B679" s="9"/>
      <c r="C679" s="9"/>
      <c r="D679" s="9"/>
    </row>
    <row r="680" spans="1:4" x14ac:dyDescent="0.3">
      <c r="A680" s="9" t="s">
        <v>38</v>
      </c>
      <c r="B680" s="9"/>
      <c r="C680" s="9"/>
      <c r="D680" s="9"/>
    </row>
    <row r="686" spans="1:4" x14ac:dyDescent="0.3">
      <c r="A686" t="s">
        <v>8</v>
      </c>
    </row>
    <row r="688" spans="1:4" x14ac:dyDescent="0.3">
      <c r="A688" t="s">
        <v>9</v>
      </c>
      <c r="B688" t="s">
        <v>10</v>
      </c>
    </row>
    <row r="693" spans="1:4" ht="15.6" x14ac:dyDescent="0.3">
      <c r="B693" s="4" t="s">
        <v>4</v>
      </c>
      <c r="C693" s="4"/>
    </row>
    <row r="694" spans="1:4" ht="15.6" x14ac:dyDescent="0.3">
      <c r="B694" s="4" t="s">
        <v>5</v>
      </c>
      <c r="C694" s="4"/>
    </row>
    <row r="695" spans="1:4" x14ac:dyDescent="0.3">
      <c r="A695" s="5" t="s">
        <v>24</v>
      </c>
      <c r="B695" s="5"/>
      <c r="C695" s="5"/>
      <c r="D695" s="5"/>
    </row>
    <row r="696" spans="1:4" x14ac:dyDescent="0.3">
      <c r="A696" s="5"/>
      <c r="B696" s="5" t="s">
        <v>60</v>
      </c>
      <c r="C696" s="5"/>
      <c r="D696" s="5"/>
    </row>
    <row r="697" spans="1:4" x14ac:dyDescent="0.3">
      <c r="A697" s="8" t="s">
        <v>17</v>
      </c>
      <c r="B697" s="8" t="s">
        <v>20</v>
      </c>
      <c r="C697" s="6">
        <v>28</v>
      </c>
    </row>
    <row r="700" spans="1:4" ht="28.8" x14ac:dyDescent="0.3">
      <c r="A700" s="1" t="s">
        <v>0</v>
      </c>
      <c r="B700" s="2" t="s">
        <v>1</v>
      </c>
      <c r="C700" s="2" t="s">
        <v>2</v>
      </c>
      <c r="D700" s="2" t="s">
        <v>3</v>
      </c>
    </row>
    <row r="701" spans="1:4" x14ac:dyDescent="0.3">
      <c r="A701" s="3" t="s">
        <v>25</v>
      </c>
      <c r="B701" s="1">
        <v>113581.2</v>
      </c>
      <c r="C701" s="1">
        <v>106215.28</v>
      </c>
      <c r="D701" s="1">
        <f>B701</f>
        <v>113581.2</v>
      </c>
    </row>
    <row r="702" spans="1:4" x14ac:dyDescent="0.3">
      <c r="A702" s="28" t="s">
        <v>7</v>
      </c>
      <c r="B702" s="29"/>
      <c r="C702" s="30"/>
      <c r="D702" s="1">
        <f>B701-D701</f>
        <v>0</v>
      </c>
    </row>
    <row r="704" spans="1:4" x14ac:dyDescent="0.3">
      <c r="A704" s="5" t="s">
        <v>26</v>
      </c>
    </row>
    <row r="706" spans="1:4" x14ac:dyDescent="0.3">
      <c r="A706" s="9" t="s">
        <v>27</v>
      </c>
    </row>
    <row r="707" spans="1:4" x14ac:dyDescent="0.3">
      <c r="A707" s="9" t="s">
        <v>28</v>
      </c>
      <c r="B707" s="9"/>
      <c r="C707" s="9"/>
      <c r="D707" s="9"/>
    </row>
    <row r="708" spans="1:4" x14ac:dyDescent="0.3">
      <c r="A708" s="9" t="s">
        <v>29</v>
      </c>
      <c r="B708" s="9"/>
      <c r="C708" s="9"/>
      <c r="D708" s="9"/>
    </row>
    <row r="709" spans="1:4" x14ac:dyDescent="0.3">
      <c r="A709" s="9" t="s">
        <v>30</v>
      </c>
      <c r="B709" s="9"/>
      <c r="C709" s="9"/>
      <c r="D709" s="9"/>
    </row>
    <row r="710" spans="1:4" x14ac:dyDescent="0.3">
      <c r="A710" s="9" t="s">
        <v>31</v>
      </c>
      <c r="B710" s="9"/>
      <c r="C710" s="9"/>
      <c r="D710" s="9"/>
    </row>
    <row r="711" spans="1:4" x14ac:dyDescent="0.3">
      <c r="A711" s="9" t="s">
        <v>32</v>
      </c>
      <c r="B711" s="9"/>
      <c r="C711" s="9"/>
      <c r="D711" s="9"/>
    </row>
    <row r="712" spans="1:4" x14ac:dyDescent="0.3">
      <c r="A712" s="9" t="s">
        <v>33</v>
      </c>
      <c r="B712" s="9"/>
      <c r="C712" s="9"/>
      <c r="D712" s="9"/>
    </row>
    <row r="713" spans="1:4" x14ac:dyDescent="0.3">
      <c r="A713" s="9" t="s">
        <v>34</v>
      </c>
      <c r="B713" s="9"/>
      <c r="C713" s="9"/>
      <c r="D713" s="9"/>
    </row>
    <row r="714" spans="1:4" x14ac:dyDescent="0.3">
      <c r="A714" s="9" t="s">
        <v>35</v>
      </c>
      <c r="B714" s="9"/>
      <c r="C714" s="9"/>
      <c r="D714" s="9"/>
    </row>
    <row r="715" spans="1:4" x14ac:dyDescent="0.3">
      <c r="A715" s="9" t="s">
        <v>36</v>
      </c>
      <c r="B715" s="9"/>
      <c r="C715" s="9"/>
      <c r="D715" s="9"/>
    </row>
    <row r="716" spans="1:4" x14ac:dyDescent="0.3">
      <c r="A716" s="9" t="s">
        <v>39</v>
      </c>
      <c r="B716" s="9"/>
      <c r="C716" s="9"/>
      <c r="D716" s="9"/>
    </row>
    <row r="717" spans="1:4" x14ac:dyDescent="0.3">
      <c r="A717" s="9" t="s">
        <v>38</v>
      </c>
      <c r="B717" s="9"/>
      <c r="C717" s="9"/>
      <c r="D717" s="9"/>
    </row>
    <row r="723" spans="1:4" x14ac:dyDescent="0.3">
      <c r="A723" t="s">
        <v>8</v>
      </c>
    </row>
    <row r="725" spans="1:4" x14ac:dyDescent="0.3">
      <c r="A725" t="s">
        <v>9</v>
      </c>
      <c r="B725" t="s">
        <v>10</v>
      </c>
    </row>
    <row r="728" spans="1:4" ht="15.6" x14ac:dyDescent="0.3">
      <c r="B728" s="4" t="s">
        <v>4</v>
      </c>
      <c r="C728" s="4"/>
    </row>
    <row r="729" spans="1:4" ht="15.6" x14ac:dyDescent="0.3">
      <c r="B729" s="4" t="s">
        <v>5</v>
      </c>
      <c r="C729" s="4"/>
    </row>
    <row r="730" spans="1:4" x14ac:dyDescent="0.3">
      <c r="A730" s="5" t="s">
        <v>24</v>
      </c>
      <c r="B730" s="5"/>
      <c r="C730" s="5"/>
      <c r="D730" s="5"/>
    </row>
    <row r="731" spans="1:4" x14ac:dyDescent="0.3">
      <c r="A731" s="5"/>
      <c r="B731" s="5" t="s">
        <v>60</v>
      </c>
      <c r="C731" s="5"/>
      <c r="D731" s="5"/>
    </row>
    <row r="732" spans="1:4" x14ac:dyDescent="0.3">
      <c r="A732" s="8" t="s">
        <v>17</v>
      </c>
      <c r="B732" s="8" t="s">
        <v>20</v>
      </c>
      <c r="C732" s="6">
        <v>30</v>
      </c>
    </row>
    <row r="735" spans="1:4" ht="28.8" x14ac:dyDescent="0.3">
      <c r="A735" s="1" t="s">
        <v>0</v>
      </c>
      <c r="B735" s="2" t="s">
        <v>1</v>
      </c>
      <c r="C735" s="2" t="s">
        <v>2</v>
      </c>
      <c r="D735" s="2" t="s">
        <v>3</v>
      </c>
    </row>
    <row r="736" spans="1:4" x14ac:dyDescent="0.3">
      <c r="A736" s="3" t="s">
        <v>25</v>
      </c>
      <c r="B736" s="1">
        <v>176447.81</v>
      </c>
      <c r="C736" s="1">
        <v>176934.52000000002</v>
      </c>
      <c r="D736" s="1">
        <f>B736</f>
        <v>176447.81</v>
      </c>
    </row>
    <row r="737" spans="1:4" x14ac:dyDescent="0.3">
      <c r="A737" s="28" t="s">
        <v>7</v>
      </c>
      <c r="B737" s="29"/>
      <c r="C737" s="30"/>
      <c r="D737" s="1">
        <f>B736-D736</f>
        <v>0</v>
      </c>
    </row>
    <row r="739" spans="1:4" x14ac:dyDescent="0.3">
      <c r="A739" s="5" t="s">
        <v>26</v>
      </c>
    </row>
    <row r="741" spans="1:4" x14ac:dyDescent="0.3">
      <c r="A741" s="9" t="s">
        <v>27</v>
      </c>
    </row>
    <row r="742" spans="1:4" x14ac:dyDescent="0.3">
      <c r="A742" s="9" t="s">
        <v>28</v>
      </c>
      <c r="B742" s="9"/>
      <c r="C742" s="9"/>
      <c r="D742" s="9"/>
    </row>
    <row r="743" spans="1:4" x14ac:dyDescent="0.3">
      <c r="A743" s="9" t="s">
        <v>29</v>
      </c>
      <c r="B743" s="9"/>
      <c r="C743" s="9"/>
      <c r="D743" s="9"/>
    </row>
    <row r="744" spans="1:4" x14ac:dyDescent="0.3">
      <c r="A744" s="9" t="s">
        <v>30</v>
      </c>
      <c r="B744" s="9"/>
      <c r="C744" s="9"/>
      <c r="D744" s="9"/>
    </row>
    <row r="745" spans="1:4" x14ac:dyDescent="0.3">
      <c r="A745" s="9" t="s">
        <v>31</v>
      </c>
      <c r="B745" s="9"/>
      <c r="C745" s="9"/>
      <c r="D745" s="9"/>
    </row>
    <row r="746" spans="1:4" x14ac:dyDescent="0.3">
      <c r="A746" s="9" t="s">
        <v>32</v>
      </c>
      <c r="B746" s="9"/>
      <c r="C746" s="9"/>
      <c r="D746" s="9"/>
    </row>
    <row r="747" spans="1:4" x14ac:dyDescent="0.3">
      <c r="A747" s="9" t="s">
        <v>33</v>
      </c>
      <c r="B747" s="9"/>
      <c r="C747" s="9"/>
      <c r="D747" s="9"/>
    </row>
    <row r="748" spans="1:4" x14ac:dyDescent="0.3">
      <c r="A748" s="9" t="s">
        <v>34</v>
      </c>
      <c r="B748" s="9"/>
      <c r="C748" s="9"/>
      <c r="D748" s="9"/>
    </row>
    <row r="749" spans="1:4" x14ac:dyDescent="0.3">
      <c r="A749" s="9" t="s">
        <v>35</v>
      </c>
      <c r="B749" s="9"/>
      <c r="C749" s="9"/>
      <c r="D749" s="9"/>
    </row>
    <row r="750" spans="1:4" x14ac:dyDescent="0.3">
      <c r="A750" s="9" t="s">
        <v>36</v>
      </c>
      <c r="B750" s="9"/>
      <c r="C750" s="9"/>
      <c r="D750" s="9"/>
    </row>
    <row r="751" spans="1:4" x14ac:dyDescent="0.3">
      <c r="A751" s="9" t="s">
        <v>39</v>
      </c>
      <c r="B751" s="9"/>
      <c r="C751" s="9"/>
      <c r="D751" s="9"/>
    </row>
    <row r="752" spans="1:4" x14ac:dyDescent="0.3">
      <c r="A752" s="9" t="s">
        <v>38</v>
      </c>
      <c r="B752" s="9"/>
      <c r="C752" s="9"/>
      <c r="D752" s="9"/>
    </row>
    <row r="758" spans="1:4" x14ac:dyDescent="0.3">
      <c r="A758" t="s">
        <v>8</v>
      </c>
    </row>
    <row r="760" spans="1:4" x14ac:dyDescent="0.3">
      <c r="A760" t="s">
        <v>9</v>
      </c>
      <c r="B760" t="s">
        <v>10</v>
      </c>
    </row>
    <row r="763" spans="1:4" ht="15.6" x14ac:dyDescent="0.3">
      <c r="B763" s="4" t="s">
        <v>4</v>
      </c>
      <c r="C763" s="4"/>
    </row>
    <row r="764" spans="1:4" ht="15.6" x14ac:dyDescent="0.3">
      <c r="B764" s="4" t="s">
        <v>5</v>
      </c>
      <c r="C764" s="4"/>
    </row>
    <row r="765" spans="1:4" x14ac:dyDescent="0.3">
      <c r="A765" s="5" t="s">
        <v>24</v>
      </c>
      <c r="B765" s="5"/>
      <c r="C765" s="5"/>
      <c r="D765" s="5"/>
    </row>
    <row r="766" spans="1:4" x14ac:dyDescent="0.3">
      <c r="A766" s="5"/>
      <c r="B766" s="5" t="s">
        <v>60</v>
      </c>
      <c r="C766" s="5"/>
      <c r="D766" s="5"/>
    </row>
    <row r="767" spans="1:4" x14ac:dyDescent="0.3">
      <c r="A767" s="8" t="s">
        <v>17</v>
      </c>
      <c r="B767" s="8" t="s">
        <v>20</v>
      </c>
      <c r="C767" s="6">
        <v>32</v>
      </c>
    </row>
    <row r="770" spans="1:4" ht="28.8" x14ac:dyDescent="0.3">
      <c r="A770" s="1" t="s">
        <v>0</v>
      </c>
      <c r="B770" s="2" t="s">
        <v>1</v>
      </c>
      <c r="C770" s="2" t="s">
        <v>2</v>
      </c>
      <c r="D770" s="2" t="s">
        <v>3</v>
      </c>
    </row>
    <row r="771" spans="1:4" x14ac:dyDescent="0.3">
      <c r="A771" s="3" t="s">
        <v>25</v>
      </c>
      <c r="B771" s="1">
        <v>112159.38</v>
      </c>
      <c r="C771" s="1">
        <v>104206.18999999999</v>
      </c>
      <c r="D771" s="1">
        <f>B771</f>
        <v>112159.38</v>
      </c>
    </row>
    <row r="772" spans="1:4" x14ac:dyDescent="0.3">
      <c r="A772" s="28" t="s">
        <v>7</v>
      </c>
      <c r="B772" s="29"/>
      <c r="C772" s="30"/>
      <c r="D772" s="1">
        <f>B771-D771</f>
        <v>0</v>
      </c>
    </row>
    <row r="774" spans="1:4" x14ac:dyDescent="0.3">
      <c r="A774" s="5" t="s">
        <v>26</v>
      </c>
    </row>
    <row r="776" spans="1:4" x14ac:dyDescent="0.3">
      <c r="A776" s="9" t="s">
        <v>27</v>
      </c>
    </row>
    <row r="777" spans="1:4" x14ac:dyDescent="0.3">
      <c r="A777" s="9" t="s">
        <v>28</v>
      </c>
      <c r="B777" s="9"/>
      <c r="C777" s="9"/>
      <c r="D777" s="9"/>
    </row>
    <row r="778" spans="1:4" x14ac:dyDescent="0.3">
      <c r="A778" s="9" t="s">
        <v>29</v>
      </c>
      <c r="B778" s="9"/>
      <c r="C778" s="9"/>
      <c r="D778" s="9"/>
    </row>
    <row r="779" spans="1:4" x14ac:dyDescent="0.3">
      <c r="A779" s="9" t="s">
        <v>30</v>
      </c>
      <c r="B779" s="9"/>
      <c r="C779" s="9"/>
      <c r="D779" s="9"/>
    </row>
    <row r="780" spans="1:4" x14ac:dyDescent="0.3">
      <c r="A780" s="9" t="s">
        <v>31</v>
      </c>
      <c r="B780" s="9"/>
      <c r="C780" s="9"/>
      <c r="D780" s="9"/>
    </row>
    <row r="781" spans="1:4" x14ac:dyDescent="0.3">
      <c r="A781" s="9" t="s">
        <v>32</v>
      </c>
      <c r="B781" s="9"/>
      <c r="C781" s="9"/>
      <c r="D781" s="9"/>
    </row>
    <row r="782" spans="1:4" x14ac:dyDescent="0.3">
      <c r="A782" s="9" t="s">
        <v>33</v>
      </c>
      <c r="B782" s="9"/>
      <c r="C782" s="9"/>
      <c r="D782" s="9"/>
    </row>
    <row r="783" spans="1:4" x14ac:dyDescent="0.3">
      <c r="A783" s="9" t="s">
        <v>34</v>
      </c>
      <c r="B783" s="9"/>
      <c r="C783" s="9"/>
      <c r="D783" s="9"/>
    </row>
    <row r="784" spans="1:4" x14ac:dyDescent="0.3">
      <c r="A784" s="9" t="s">
        <v>35</v>
      </c>
      <c r="B784" s="9"/>
      <c r="C784" s="9"/>
      <c r="D784" s="9"/>
    </row>
    <row r="785" spans="1:4" x14ac:dyDescent="0.3">
      <c r="A785" s="9" t="s">
        <v>36</v>
      </c>
      <c r="B785" s="9"/>
      <c r="C785" s="9"/>
      <c r="D785" s="9"/>
    </row>
    <row r="786" spans="1:4" x14ac:dyDescent="0.3">
      <c r="A786" s="9" t="s">
        <v>39</v>
      </c>
      <c r="B786" s="9"/>
      <c r="C786" s="9"/>
      <c r="D786" s="9"/>
    </row>
    <row r="787" spans="1:4" x14ac:dyDescent="0.3">
      <c r="A787" s="9" t="s">
        <v>38</v>
      </c>
      <c r="B787" s="9"/>
      <c r="C787" s="9"/>
      <c r="D787" s="9"/>
    </row>
    <row r="793" spans="1:4" x14ac:dyDescent="0.3">
      <c r="A793" t="s">
        <v>8</v>
      </c>
    </row>
    <row r="795" spans="1:4" x14ac:dyDescent="0.3">
      <c r="A795" t="s">
        <v>9</v>
      </c>
      <c r="B795" t="s">
        <v>10</v>
      </c>
    </row>
    <row r="798" spans="1:4" ht="15.6" x14ac:dyDescent="0.3">
      <c r="B798" s="4" t="s">
        <v>4</v>
      </c>
      <c r="C798" s="4"/>
    </row>
    <row r="799" spans="1:4" ht="15.6" x14ac:dyDescent="0.3">
      <c r="B799" s="4" t="s">
        <v>5</v>
      </c>
      <c r="C799" s="4"/>
    </row>
    <row r="800" spans="1:4" x14ac:dyDescent="0.3">
      <c r="A800" s="5" t="s">
        <v>24</v>
      </c>
      <c r="B800" s="5"/>
      <c r="C800" s="5"/>
      <c r="D800" s="5"/>
    </row>
    <row r="801" spans="1:4" x14ac:dyDescent="0.3">
      <c r="A801" s="5"/>
      <c r="B801" s="5" t="s">
        <v>60</v>
      </c>
      <c r="C801" s="5"/>
      <c r="D801" s="5"/>
    </row>
    <row r="802" spans="1:4" x14ac:dyDescent="0.3">
      <c r="A802" s="8" t="s">
        <v>17</v>
      </c>
      <c r="B802" s="8" t="s">
        <v>20</v>
      </c>
      <c r="C802" s="6">
        <v>44</v>
      </c>
    </row>
    <row r="805" spans="1:4" ht="28.8" x14ac:dyDescent="0.3">
      <c r="A805" s="1" t="s">
        <v>0</v>
      </c>
      <c r="B805" s="2" t="s">
        <v>1</v>
      </c>
      <c r="C805" s="2" t="s">
        <v>2</v>
      </c>
      <c r="D805" s="2" t="s">
        <v>3</v>
      </c>
    </row>
    <row r="806" spans="1:4" x14ac:dyDescent="0.3">
      <c r="A806" s="3" t="s">
        <v>25</v>
      </c>
      <c r="B806" s="1">
        <v>189233.1</v>
      </c>
      <c r="C806" s="1">
        <v>159483.22999999998</v>
      </c>
      <c r="D806" s="1">
        <f>B806</f>
        <v>189233.1</v>
      </c>
    </row>
    <row r="807" spans="1:4" x14ac:dyDescent="0.3">
      <c r="A807" s="28" t="s">
        <v>7</v>
      </c>
      <c r="B807" s="29"/>
      <c r="C807" s="30"/>
      <c r="D807" s="1">
        <f>B806-D806</f>
        <v>0</v>
      </c>
    </row>
    <row r="809" spans="1:4" x14ac:dyDescent="0.3">
      <c r="A809" s="5" t="s">
        <v>26</v>
      </c>
    </row>
    <row r="811" spans="1:4" x14ac:dyDescent="0.3">
      <c r="A811" s="9" t="s">
        <v>27</v>
      </c>
    </row>
    <row r="812" spans="1:4" x14ac:dyDescent="0.3">
      <c r="A812" s="9" t="s">
        <v>28</v>
      </c>
      <c r="B812" s="9"/>
      <c r="C812" s="9"/>
      <c r="D812" s="9"/>
    </row>
    <row r="813" spans="1:4" x14ac:dyDescent="0.3">
      <c r="A813" s="9" t="s">
        <v>29</v>
      </c>
      <c r="B813" s="9"/>
      <c r="C813" s="9"/>
      <c r="D813" s="9"/>
    </row>
    <row r="814" spans="1:4" x14ac:dyDescent="0.3">
      <c r="A814" s="9" t="s">
        <v>30</v>
      </c>
      <c r="B814" s="9"/>
      <c r="C814" s="9"/>
      <c r="D814" s="9"/>
    </row>
    <row r="815" spans="1:4" x14ac:dyDescent="0.3">
      <c r="A815" s="9" t="s">
        <v>31</v>
      </c>
      <c r="B815" s="9"/>
      <c r="C815" s="9"/>
      <c r="D815" s="9"/>
    </row>
    <row r="816" spans="1:4" x14ac:dyDescent="0.3">
      <c r="A816" s="9" t="s">
        <v>32</v>
      </c>
      <c r="B816" s="9"/>
      <c r="C816" s="9"/>
      <c r="D816" s="9"/>
    </row>
    <row r="817" spans="1:4" x14ac:dyDescent="0.3">
      <c r="A817" s="9" t="s">
        <v>33</v>
      </c>
      <c r="B817" s="9"/>
      <c r="C817" s="9"/>
      <c r="D817" s="9"/>
    </row>
    <row r="818" spans="1:4" x14ac:dyDescent="0.3">
      <c r="A818" s="9" t="s">
        <v>34</v>
      </c>
      <c r="B818" s="9"/>
      <c r="C818" s="9"/>
      <c r="D818" s="9"/>
    </row>
    <row r="819" spans="1:4" x14ac:dyDescent="0.3">
      <c r="A819" s="9" t="s">
        <v>35</v>
      </c>
      <c r="B819" s="9"/>
      <c r="C819" s="9"/>
      <c r="D819" s="9"/>
    </row>
    <row r="820" spans="1:4" x14ac:dyDescent="0.3">
      <c r="A820" s="9" t="s">
        <v>36</v>
      </c>
      <c r="B820" s="9"/>
      <c r="C820" s="9"/>
      <c r="D820" s="9"/>
    </row>
    <row r="821" spans="1:4" x14ac:dyDescent="0.3">
      <c r="A821" s="9" t="s">
        <v>39</v>
      </c>
      <c r="B821" s="9"/>
      <c r="C821" s="9"/>
      <c r="D821" s="9"/>
    </row>
    <row r="822" spans="1:4" x14ac:dyDescent="0.3">
      <c r="A822" s="9" t="s">
        <v>38</v>
      </c>
      <c r="B822" s="9"/>
      <c r="C822" s="9"/>
      <c r="D822" s="9"/>
    </row>
    <row r="828" spans="1:4" x14ac:dyDescent="0.3">
      <c r="A828" t="s">
        <v>8</v>
      </c>
    </row>
    <row r="830" spans="1:4" x14ac:dyDescent="0.3">
      <c r="A830" t="s">
        <v>9</v>
      </c>
      <c r="B830" t="s">
        <v>10</v>
      </c>
    </row>
    <row r="832" spans="1:4" ht="15.6" x14ac:dyDescent="0.3">
      <c r="B832" s="4" t="s">
        <v>4</v>
      </c>
      <c r="C832" s="4"/>
    </row>
    <row r="833" spans="1:4" ht="15.6" x14ac:dyDescent="0.3">
      <c r="B833" s="4" t="s">
        <v>5</v>
      </c>
      <c r="C833" s="4"/>
    </row>
    <row r="834" spans="1:4" x14ac:dyDescent="0.3">
      <c r="A834" s="5" t="s">
        <v>24</v>
      </c>
      <c r="B834" s="5"/>
      <c r="C834" s="5"/>
      <c r="D834" s="5"/>
    </row>
    <row r="835" spans="1:4" x14ac:dyDescent="0.3">
      <c r="A835" s="5"/>
      <c r="B835" s="5" t="s">
        <v>60</v>
      </c>
      <c r="C835" s="5"/>
      <c r="D835" s="5"/>
    </row>
    <row r="836" spans="1:4" x14ac:dyDescent="0.3">
      <c r="A836" s="8" t="s">
        <v>17</v>
      </c>
      <c r="B836" s="8" t="s">
        <v>20</v>
      </c>
      <c r="C836" s="6">
        <v>70</v>
      </c>
    </row>
    <row r="839" spans="1:4" ht="28.8" x14ac:dyDescent="0.3">
      <c r="A839" s="1" t="s">
        <v>0</v>
      </c>
      <c r="B839" s="2" t="s">
        <v>1</v>
      </c>
      <c r="C839" s="2" t="s">
        <v>2</v>
      </c>
      <c r="D839" s="2" t="s">
        <v>3</v>
      </c>
    </row>
    <row r="840" spans="1:4" x14ac:dyDescent="0.3">
      <c r="A840" s="3" t="s">
        <v>25</v>
      </c>
      <c r="B840" s="1">
        <v>31455.360000000001</v>
      </c>
      <c r="C840" s="1">
        <v>22119.24</v>
      </c>
      <c r="D840" s="1">
        <f>B840</f>
        <v>31455.360000000001</v>
      </c>
    </row>
    <row r="841" spans="1:4" x14ac:dyDescent="0.3">
      <c r="A841" s="28" t="s">
        <v>7</v>
      </c>
      <c r="B841" s="29"/>
      <c r="C841" s="30"/>
      <c r="D841" s="1">
        <f>B840-D840</f>
        <v>0</v>
      </c>
    </row>
    <row r="843" spans="1:4" x14ac:dyDescent="0.3">
      <c r="A843" s="5" t="s">
        <v>26</v>
      </c>
    </row>
    <row r="845" spans="1:4" x14ac:dyDescent="0.3">
      <c r="A845" s="9" t="s">
        <v>27</v>
      </c>
    </row>
    <row r="846" spans="1:4" x14ac:dyDescent="0.3">
      <c r="A846" s="9" t="s">
        <v>28</v>
      </c>
      <c r="B846" s="9"/>
      <c r="C846" s="9"/>
      <c r="D846" s="9"/>
    </row>
    <row r="847" spans="1:4" x14ac:dyDescent="0.3">
      <c r="A847" s="9" t="s">
        <v>29</v>
      </c>
      <c r="B847" s="9"/>
      <c r="C847" s="9"/>
      <c r="D847" s="9"/>
    </row>
    <row r="848" spans="1:4" x14ac:dyDescent="0.3">
      <c r="A848" s="9" t="s">
        <v>30</v>
      </c>
      <c r="B848" s="9"/>
      <c r="C848" s="9"/>
      <c r="D848" s="9"/>
    </row>
    <row r="849" spans="1:4" x14ac:dyDescent="0.3">
      <c r="A849" s="9" t="s">
        <v>31</v>
      </c>
      <c r="B849" s="9"/>
      <c r="C849" s="9"/>
      <c r="D849" s="9"/>
    </row>
    <row r="850" spans="1:4" x14ac:dyDescent="0.3">
      <c r="A850" s="9" t="s">
        <v>32</v>
      </c>
      <c r="B850" s="9"/>
      <c r="C850" s="9"/>
      <c r="D850" s="9"/>
    </row>
    <row r="851" spans="1:4" x14ac:dyDescent="0.3">
      <c r="A851" s="9" t="s">
        <v>33</v>
      </c>
      <c r="B851" s="9"/>
      <c r="C851" s="9"/>
      <c r="D851" s="9"/>
    </row>
    <row r="852" spans="1:4" x14ac:dyDescent="0.3">
      <c r="A852" s="9" t="s">
        <v>34</v>
      </c>
      <c r="B852" s="9"/>
      <c r="C852" s="9"/>
      <c r="D852" s="9"/>
    </row>
    <row r="853" spans="1:4" x14ac:dyDescent="0.3">
      <c r="A853" s="9" t="s">
        <v>35</v>
      </c>
      <c r="B853" s="9"/>
      <c r="C853" s="9"/>
      <c r="D853" s="9"/>
    </row>
    <row r="854" spans="1:4" x14ac:dyDescent="0.3">
      <c r="A854" s="9" t="s">
        <v>36</v>
      </c>
      <c r="B854" s="9"/>
      <c r="C854" s="9"/>
      <c r="D854" s="9"/>
    </row>
    <row r="855" spans="1:4" x14ac:dyDescent="0.3">
      <c r="A855" s="9" t="s">
        <v>39</v>
      </c>
      <c r="B855" s="9"/>
      <c r="C855" s="9"/>
      <c r="D855" s="9"/>
    </row>
    <row r="856" spans="1:4" x14ac:dyDescent="0.3">
      <c r="A856" s="9" t="s">
        <v>38</v>
      </c>
      <c r="B856" s="9"/>
      <c r="C856" s="9"/>
      <c r="D856" s="9"/>
    </row>
    <row r="862" spans="1:4" x14ac:dyDescent="0.3">
      <c r="A862" t="s">
        <v>8</v>
      </c>
    </row>
    <row r="864" spans="1:4" x14ac:dyDescent="0.3">
      <c r="A864" t="s">
        <v>9</v>
      </c>
      <c r="B864" t="s">
        <v>10</v>
      </c>
    </row>
  </sheetData>
  <mergeCells count="25">
    <mergeCell ref="A527:C527"/>
    <mergeCell ref="A561:C561"/>
    <mergeCell ref="A772:C772"/>
    <mergeCell ref="A807:C807"/>
    <mergeCell ref="A841:C841"/>
    <mergeCell ref="A596:C596"/>
    <mergeCell ref="A631:C631"/>
    <mergeCell ref="A665:C665"/>
    <mergeCell ref="A702:C702"/>
    <mergeCell ref="A737:C737"/>
    <mergeCell ref="A12:C12"/>
    <mergeCell ref="A48:C48"/>
    <mergeCell ref="A84:C84"/>
    <mergeCell ref="A118:C118"/>
    <mergeCell ref="A493:C493"/>
    <mergeCell ref="A152:C152"/>
    <mergeCell ref="A187:C187"/>
    <mergeCell ref="A221:C221"/>
    <mergeCell ref="A255:C255"/>
    <mergeCell ref="A290:C290"/>
    <mergeCell ref="A324:C324"/>
    <mergeCell ref="A358:C358"/>
    <mergeCell ref="A393:C393"/>
    <mergeCell ref="A427:C427"/>
    <mergeCell ref="A461:C46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0"/>
  <sheetViews>
    <sheetView workbookViewId="0">
      <selection activeCell="A25" sqref="A25"/>
    </sheetView>
  </sheetViews>
  <sheetFormatPr defaultRowHeight="14.4" x14ac:dyDescent="0.3"/>
  <cols>
    <col min="1" max="1" width="26.77734375" customWidth="1"/>
    <col min="2" max="2" width="16.5546875" customWidth="1"/>
    <col min="3" max="3" width="15" customWidth="1"/>
    <col min="4" max="4" width="10.5546875" customWidth="1"/>
    <col min="6" max="6" width="8.21875" customWidth="1"/>
    <col min="7" max="7" width="0.88671875" hidden="1" customWidth="1"/>
    <col min="8" max="10" width="8.88671875" hidden="1" customWidth="1"/>
  </cols>
  <sheetData>
    <row r="2" spans="1:4" ht="15.6" x14ac:dyDescent="0.3">
      <c r="B2" s="4" t="s">
        <v>4</v>
      </c>
      <c r="C2" s="4"/>
    </row>
    <row r="3" spans="1:4" ht="15.6" x14ac:dyDescent="0.3">
      <c r="B3" s="4" t="s">
        <v>5</v>
      </c>
      <c r="C3" s="4"/>
    </row>
    <row r="4" spans="1:4" x14ac:dyDescent="0.3">
      <c r="A4" s="5" t="s">
        <v>24</v>
      </c>
      <c r="B4" s="5"/>
      <c r="C4" s="5"/>
      <c r="D4" s="5"/>
    </row>
    <row r="5" spans="1:4" x14ac:dyDescent="0.3">
      <c r="A5" s="5"/>
      <c r="B5" s="5" t="s">
        <v>59</v>
      </c>
      <c r="C5" s="5"/>
      <c r="D5" s="5"/>
    </row>
    <row r="6" spans="1:4" x14ac:dyDescent="0.3">
      <c r="A6" s="8" t="s">
        <v>40</v>
      </c>
      <c r="B6" s="8" t="s">
        <v>20</v>
      </c>
      <c r="C6" s="6" t="s">
        <v>19</v>
      </c>
    </row>
    <row r="9" spans="1:4" ht="28.8" x14ac:dyDescent="0.3">
      <c r="A9" s="1" t="s">
        <v>0</v>
      </c>
      <c r="B9" s="2" t="s">
        <v>1</v>
      </c>
      <c r="C9" s="2" t="s">
        <v>2</v>
      </c>
      <c r="D9" s="2" t="s">
        <v>3</v>
      </c>
    </row>
    <row r="10" spans="1:4" x14ac:dyDescent="0.3">
      <c r="A10" s="3" t="s">
        <v>25</v>
      </c>
      <c r="B10" s="1">
        <v>68154.990000000005</v>
      </c>
      <c r="C10" s="1">
        <v>66062.5</v>
      </c>
      <c r="D10" s="1">
        <f>B10</f>
        <v>68154.990000000005</v>
      </c>
    </row>
    <row r="11" spans="1:4" x14ac:dyDescent="0.3">
      <c r="A11" s="28" t="s">
        <v>7</v>
      </c>
      <c r="B11" s="29"/>
      <c r="C11" s="30"/>
      <c r="D11" s="1">
        <f>B10-D10</f>
        <v>0</v>
      </c>
    </row>
    <row r="13" spans="1:4" x14ac:dyDescent="0.3">
      <c r="A13" s="5" t="s">
        <v>26</v>
      </c>
    </row>
    <row r="15" spans="1:4" x14ac:dyDescent="0.3">
      <c r="A15" s="9" t="s">
        <v>27</v>
      </c>
    </row>
    <row r="16" spans="1:4" x14ac:dyDescent="0.3">
      <c r="A16" s="9" t="s">
        <v>28</v>
      </c>
      <c r="B16" s="9"/>
      <c r="C16" s="9"/>
      <c r="D16" s="9"/>
    </row>
    <row r="17" spans="1:4" x14ac:dyDescent="0.3">
      <c r="A17" s="9" t="s">
        <v>29</v>
      </c>
      <c r="B17" s="9"/>
      <c r="C17" s="9"/>
      <c r="D17" s="9"/>
    </row>
    <row r="18" spans="1:4" x14ac:dyDescent="0.3">
      <c r="A18" s="9" t="s">
        <v>30</v>
      </c>
      <c r="B18" s="9"/>
      <c r="C18" s="9"/>
      <c r="D18" s="9"/>
    </row>
    <row r="19" spans="1:4" x14ac:dyDescent="0.3">
      <c r="A19" s="9" t="s">
        <v>31</v>
      </c>
      <c r="B19" s="9"/>
      <c r="C19" s="9"/>
      <c r="D19" s="9"/>
    </row>
    <row r="20" spans="1:4" x14ac:dyDescent="0.3">
      <c r="A20" s="9" t="s">
        <v>32</v>
      </c>
      <c r="B20" s="9"/>
      <c r="C20" s="9"/>
      <c r="D20" s="9"/>
    </row>
    <row r="21" spans="1:4" x14ac:dyDescent="0.3">
      <c r="A21" s="9" t="s">
        <v>33</v>
      </c>
      <c r="B21" s="9"/>
      <c r="C21" s="9"/>
      <c r="D21" s="9"/>
    </row>
    <row r="22" spans="1:4" x14ac:dyDescent="0.3">
      <c r="A22" s="9" t="s">
        <v>34</v>
      </c>
      <c r="B22" s="9"/>
      <c r="C22" s="9"/>
      <c r="D22" s="9"/>
    </row>
    <row r="23" spans="1:4" x14ac:dyDescent="0.3">
      <c r="A23" s="9" t="s">
        <v>35</v>
      </c>
      <c r="B23" s="9"/>
      <c r="C23" s="9"/>
      <c r="D23" s="9"/>
    </row>
    <row r="24" spans="1:4" x14ac:dyDescent="0.3">
      <c r="A24" s="9" t="s">
        <v>36</v>
      </c>
      <c r="B24" s="9"/>
      <c r="C24" s="9"/>
      <c r="D24" s="9"/>
    </row>
    <row r="25" spans="1:4" x14ac:dyDescent="0.3">
      <c r="A25" s="9" t="s">
        <v>39</v>
      </c>
      <c r="B25" s="9"/>
      <c r="C25" s="9"/>
      <c r="D25" s="9"/>
    </row>
    <row r="26" spans="1:4" x14ac:dyDescent="0.3">
      <c r="A26" s="9" t="s">
        <v>38</v>
      </c>
      <c r="B26" s="9"/>
      <c r="C26" s="9"/>
      <c r="D26" s="9"/>
    </row>
    <row r="32" spans="1:4" x14ac:dyDescent="0.3">
      <c r="A32" t="s">
        <v>8</v>
      </c>
    </row>
    <row r="34" spans="1:4" x14ac:dyDescent="0.3">
      <c r="A34" t="s">
        <v>9</v>
      </c>
      <c r="B34" t="s">
        <v>10</v>
      </c>
    </row>
    <row r="36" spans="1:4" ht="15.6" x14ac:dyDescent="0.3">
      <c r="B36" s="4" t="s">
        <v>4</v>
      </c>
      <c r="C36" s="4"/>
    </row>
    <row r="37" spans="1:4" ht="15.6" x14ac:dyDescent="0.3">
      <c r="B37" s="4" t="s">
        <v>5</v>
      </c>
      <c r="C37" s="4"/>
    </row>
    <row r="38" spans="1:4" x14ac:dyDescent="0.3">
      <c r="A38" s="5" t="s">
        <v>24</v>
      </c>
      <c r="B38" s="5"/>
      <c r="C38" s="5"/>
      <c r="D38" s="5"/>
    </row>
    <row r="39" spans="1:4" x14ac:dyDescent="0.3">
      <c r="A39" s="5"/>
      <c r="B39" s="5" t="s">
        <v>59</v>
      </c>
      <c r="C39" s="5"/>
      <c r="D39" s="5"/>
    </row>
    <row r="40" spans="1:4" x14ac:dyDescent="0.3">
      <c r="A40" s="8" t="s">
        <v>40</v>
      </c>
      <c r="B40" s="8" t="s">
        <v>20</v>
      </c>
      <c r="C40" s="6">
        <v>2</v>
      </c>
    </row>
    <row r="43" spans="1:4" ht="28.8" x14ac:dyDescent="0.3">
      <c r="A43" s="1" t="s">
        <v>0</v>
      </c>
      <c r="B43" s="2" t="s">
        <v>1</v>
      </c>
      <c r="C43" s="2" t="s">
        <v>2</v>
      </c>
      <c r="D43" s="2" t="s">
        <v>3</v>
      </c>
    </row>
    <row r="44" spans="1:4" x14ac:dyDescent="0.3">
      <c r="A44" s="3" t="s">
        <v>25</v>
      </c>
      <c r="B44" s="1">
        <v>56238.659999999996</v>
      </c>
      <c r="C44" s="1">
        <v>50813.16</v>
      </c>
      <c r="D44" s="1">
        <f>B44</f>
        <v>56238.659999999996</v>
      </c>
    </row>
    <row r="45" spans="1:4" x14ac:dyDescent="0.3">
      <c r="A45" s="28" t="s">
        <v>7</v>
      </c>
      <c r="B45" s="29"/>
      <c r="C45" s="30"/>
      <c r="D45" s="1">
        <f>B44-D44</f>
        <v>0</v>
      </c>
    </row>
    <row r="47" spans="1:4" x14ac:dyDescent="0.3">
      <c r="A47" s="5" t="s">
        <v>26</v>
      </c>
    </row>
    <row r="49" spans="1:4" x14ac:dyDescent="0.3">
      <c r="A49" s="9" t="s">
        <v>27</v>
      </c>
    </row>
    <row r="50" spans="1:4" x14ac:dyDescent="0.3">
      <c r="A50" s="9" t="s">
        <v>28</v>
      </c>
      <c r="B50" s="9"/>
      <c r="C50" s="9"/>
      <c r="D50" s="9"/>
    </row>
    <row r="51" spans="1:4" x14ac:dyDescent="0.3">
      <c r="A51" s="9" t="s">
        <v>29</v>
      </c>
      <c r="B51" s="9"/>
      <c r="C51" s="9"/>
      <c r="D51" s="9"/>
    </row>
    <row r="52" spans="1:4" x14ac:dyDescent="0.3">
      <c r="A52" s="9" t="s">
        <v>30</v>
      </c>
      <c r="B52" s="9"/>
      <c r="C52" s="9"/>
      <c r="D52" s="9"/>
    </row>
    <row r="53" spans="1:4" x14ac:dyDescent="0.3">
      <c r="A53" s="9" t="s">
        <v>31</v>
      </c>
      <c r="B53" s="9"/>
      <c r="C53" s="9"/>
      <c r="D53" s="9"/>
    </row>
    <row r="54" spans="1:4" x14ac:dyDescent="0.3">
      <c r="A54" s="9" t="s">
        <v>32</v>
      </c>
      <c r="B54" s="9"/>
      <c r="C54" s="9"/>
      <c r="D54" s="9"/>
    </row>
    <row r="55" spans="1:4" x14ac:dyDescent="0.3">
      <c r="A55" s="9" t="s">
        <v>33</v>
      </c>
      <c r="B55" s="9"/>
      <c r="C55" s="9"/>
      <c r="D55" s="9"/>
    </row>
    <row r="56" spans="1:4" x14ac:dyDescent="0.3">
      <c r="A56" s="9" t="s">
        <v>34</v>
      </c>
      <c r="B56" s="9"/>
      <c r="C56" s="9"/>
      <c r="D56" s="9"/>
    </row>
    <row r="57" spans="1:4" x14ac:dyDescent="0.3">
      <c r="A57" s="9" t="s">
        <v>35</v>
      </c>
      <c r="B57" s="9"/>
      <c r="C57" s="9"/>
      <c r="D57" s="9"/>
    </row>
    <row r="58" spans="1:4" x14ac:dyDescent="0.3">
      <c r="A58" s="9" t="s">
        <v>36</v>
      </c>
      <c r="B58" s="9"/>
      <c r="C58" s="9"/>
      <c r="D58" s="9"/>
    </row>
    <row r="59" spans="1:4" x14ac:dyDescent="0.3">
      <c r="A59" s="9" t="s">
        <v>39</v>
      </c>
      <c r="B59" s="9"/>
      <c r="C59" s="9"/>
      <c r="D59" s="9"/>
    </row>
    <row r="60" spans="1:4" x14ac:dyDescent="0.3">
      <c r="A60" s="9" t="s">
        <v>38</v>
      </c>
      <c r="B60" s="9"/>
      <c r="C60" s="9"/>
      <c r="D60" s="9"/>
    </row>
    <row r="66" spans="1:4" x14ac:dyDescent="0.3">
      <c r="A66" t="s">
        <v>8</v>
      </c>
    </row>
    <row r="68" spans="1:4" x14ac:dyDescent="0.3">
      <c r="A68" t="s">
        <v>9</v>
      </c>
      <c r="B68" t="s">
        <v>10</v>
      </c>
    </row>
    <row r="70" spans="1:4" ht="15.6" x14ac:dyDescent="0.3">
      <c r="B70" s="4" t="s">
        <v>4</v>
      </c>
      <c r="C70" s="4"/>
    </row>
    <row r="71" spans="1:4" ht="15.6" x14ac:dyDescent="0.3">
      <c r="B71" s="4" t="s">
        <v>5</v>
      </c>
      <c r="C71" s="4"/>
    </row>
    <row r="72" spans="1:4" x14ac:dyDescent="0.3">
      <c r="A72" s="5" t="s">
        <v>24</v>
      </c>
      <c r="B72" s="5"/>
      <c r="C72" s="5"/>
      <c r="D72" s="5"/>
    </row>
    <row r="73" spans="1:4" x14ac:dyDescent="0.3">
      <c r="A73" s="5"/>
      <c r="B73" s="5" t="s">
        <v>59</v>
      </c>
      <c r="C73" s="5"/>
      <c r="D73" s="5"/>
    </row>
    <row r="74" spans="1:4" x14ac:dyDescent="0.3">
      <c r="A74" s="8" t="s">
        <v>40</v>
      </c>
      <c r="B74" s="8" t="s">
        <v>20</v>
      </c>
      <c r="C74" s="6">
        <v>3</v>
      </c>
    </row>
    <row r="77" spans="1:4" ht="28.8" x14ac:dyDescent="0.3">
      <c r="A77" s="1" t="s">
        <v>0</v>
      </c>
      <c r="B77" s="2" t="s">
        <v>1</v>
      </c>
      <c r="C77" s="2" t="s">
        <v>2</v>
      </c>
      <c r="D77" s="2" t="s">
        <v>3</v>
      </c>
    </row>
    <row r="78" spans="1:4" x14ac:dyDescent="0.3">
      <c r="A78" s="3" t="s">
        <v>25</v>
      </c>
      <c r="B78" s="1">
        <v>64143.48</v>
      </c>
      <c r="C78" s="1">
        <v>55896.94</v>
      </c>
      <c r="D78" s="1">
        <f>B78</f>
        <v>64143.48</v>
      </c>
    </row>
    <row r="79" spans="1:4" x14ac:dyDescent="0.3">
      <c r="A79" s="28" t="s">
        <v>7</v>
      </c>
      <c r="B79" s="29"/>
      <c r="C79" s="30"/>
      <c r="D79" s="1">
        <f>B78-D78</f>
        <v>0</v>
      </c>
    </row>
    <row r="81" spans="1:4" x14ac:dyDescent="0.3">
      <c r="A81" s="5" t="s">
        <v>26</v>
      </c>
    </row>
    <row r="83" spans="1:4" x14ac:dyDescent="0.3">
      <c r="A83" s="9" t="s">
        <v>27</v>
      </c>
    </row>
    <row r="84" spans="1:4" x14ac:dyDescent="0.3">
      <c r="A84" s="9" t="s">
        <v>28</v>
      </c>
      <c r="B84" s="9"/>
      <c r="C84" s="9"/>
      <c r="D84" s="9"/>
    </row>
    <row r="85" spans="1:4" x14ac:dyDescent="0.3">
      <c r="A85" s="9" t="s">
        <v>29</v>
      </c>
      <c r="B85" s="9"/>
      <c r="C85" s="9"/>
      <c r="D85" s="9"/>
    </row>
    <row r="86" spans="1:4" x14ac:dyDescent="0.3">
      <c r="A86" s="9" t="s">
        <v>30</v>
      </c>
      <c r="B86" s="9"/>
      <c r="C86" s="9"/>
      <c r="D86" s="9"/>
    </row>
    <row r="87" spans="1:4" x14ac:dyDescent="0.3">
      <c r="A87" s="9" t="s">
        <v>31</v>
      </c>
      <c r="B87" s="9"/>
      <c r="C87" s="9"/>
      <c r="D87" s="9"/>
    </row>
    <row r="88" spans="1:4" x14ac:dyDescent="0.3">
      <c r="A88" s="9" t="s">
        <v>32</v>
      </c>
      <c r="B88" s="9"/>
      <c r="C88" s="9"/>
      <c r="D88" s="9"/>
    </row>
    <row r="89" spans="1:4" x14ac:dyDescent="0.3">
      <c r="A89" s="9" t="s">
        <v>33</v>
      </c>
      <c r="B89" s="9"/>
      <c r="C89" s="9"/>
      <c r="D89" s="9"/>
    </row>
    <row r="90" spans="1:4" x14ac:dyDescent="0.3">
      <c r="A90" s="9" t="s">
        <v>34</v>
      </c>
      <c r="B90" s="9"/>
      <c r="C90" s="9"/>
      <c r="D90" s="9"/>
    </row>
    <row r="91" spans="1:4" x14ac:dyDescent="0.3">
      <c r="A91" s="9" t="s">
        <v>35</v>
      </c>
      <c r="B91" s="9"/>
      <c r="C91" s="9"/>
      <c r="D91" s="9"/>
    </row>
    <row r="92" spans="1:4" x14ac:dyDescent="0.3">
      <c r="A92" s="9" t="s">
        <v>36</v>
      </c>
      <c r="B92" s="9"/>
      <c r="C92" s="9"/>
      <c r="D92" s="9"/>
    </row>
    <row r="93" spans="1:4" x14ac:dyDescent="0.3">
      <c r="A93" s="9" t="s">
        <v>39</v>
      </c>
      <c r="B93" s="9"/>
      <c r="C93" s="9"/>
      <c r="D93" s="9"/>
    </row>
    <row r="94" spans="1:4" x14ac:dyDescent="0.3">
      <c r="A94" s="9" t="s">
        <v>38</v>
      </c>
      <c r="B94" s="9"/>
      <c r="C94" s="9"/>
      <c r="D94" s="9"/>
    </row>
    <row r="100" spans="1:4" x14ac:dyDescent="0.3">
      <c r="A100" t="s">
        <v>8</v>
      </c>
    </row>
    <row r="102" spans="1:4" x14ac:dyDescent="0.3">
      <c r="A102" t="s">
        <v>9</v>
      </c>
      <c r="B102" t="s">
        <v>10</v>
      </c>
    </row>
    <row r="104" spans="1:4" ht="15.6" x14ac:dyDescent="0.3">
      <c r="B104" s="4" t="s">
        <v>4</v>
      </c>
      <c r="C104" s="4"/>
    </row>
    <row r="105" spans="1:4" ht="15.6" x14ac:dyDescent="0.3">
      <c r="B105" s="4" t="s">
        <v>5</v>
      </c>
      <c r="C105" s="4"/>
    </row>
    <row r="106" spans="1:4" x14ac:dyDescent="0.3">
      <c r="A106" s="5" t="s">
        <v>24</v>
      </c>
      <c r="B106" s="5"/>
      <c r="C106" s="5"/>
      <c r="D106" s="5"/>
    </row>
    <row r="107" spans="1:4" x14ac:dyDescent="0.3">
      <c r="A107" s="5"/>
      <c r="B107" s="5" t="s">
        <v>59</v>
      </c>
      <c r="C107" s="5"/>
      <c r="D107" s="5"/>
    </row>
    <row r="108" spans="1:4" x14ac:dyDescent="0.3">
      <c r="A108" s="8" t="s">
        <v>40</v>
      </c>
      <c r="B108" s="8" t="s">
        <v>20</v>
      </c>
      <c r="C108" s="6">
        <v>4</v>
      </c>
    </row>
    <row r="111" spans="1:4" ht="28.8" x14ac:dyDescent="0.3">
      <c r="A111" s="1" t="s">
        <v>0</v>
      </c>
      <c r="B111" s="2" t="s">
        <v>1</v>
      </c>
      <c r="C111" s="2" t="s">
        <v>2</v>
      </c>
      <c r="D111" s="2" t="s">
        <v>3</v>
      </c>
    </row>
    <row r="112" spans="1:4" x14ac:dyDescent="0.3">
      <c r="A112" s="3" t="s">
        <v>25</v>
      </c>
      <c r="B112" s="1">
        <v>111464.04</v>
      </c>
      <c r="C112" s="1">
        <v>108207.29000000001</v>
      </c>
      <c r="D112" s="1">
        <f>B112</f>
        <v>111464.04</v>
      </c>
    </row>
    <row r="113" spans="1:4" x14ac:dyDescent="0.3">
      <c r="A113" s="28" t="s">
        <v>7</v>
      </c>
      <c r="B113" s="29"/>
      <c r="C113" s="30"/>
      <c r="D113" s="1">
        <f>B112-D112</f>
        <v>0</v>
      </c>
    </row>
    <row r="115" spans="1:4" x14ac:dyDescent="0.3">
      <c r="A115" s="5" t="s">
        <v>26</v>
      </c>
    </row>
    <row r="117" spans="1:4" x14ac:dyDescent="0.3">
      <c r="A117" s="9" t="s">
        <v>27</v>
      </c>
    </row>
    <row r="118" spans="1:4" x14ac:dyDescent="0.3">
      <c r="A118" s="9" t="s">
        <v>28</v>
      </c>
      <c r="B118" s="9"/>
      <c r="C118" s="9"/>
      <c r="D118" s="9"/>
    </row>
    <row r="119" spans="1:4" x14ac:dyDescent="0.3">
      <c r="A119" s="9" t="s">
        <v>29</v>
      </c>
      <c r="B119" s="9"/>
      <c r="C119" s="9"/>
      <c r="D119" s="9"/>
    </row>
    <row r="120" spans="1:4" x14ac:dyDescent="0.3">
      <c r="A120" s="9" t="s">
        <v>30</v>
      </c>
      <c r="B120" s="9"/>
      <c r="C120" s="9"/>
      <c r="D120" s="9"/>
    </row>
    <row r="121" spans="1:4" x14ac:dyDescent="0.3">
      <c r="A121" s="9" t="s">
        <v>31</v>
      </c>
      <c r="B121" s="9"/>
      <c r="C121" s="9"/>
      <c r="D121" s="9"/>
    </row>
    <row r="122" spans="1:4" x14ac:dyDescent="0.3">
      <c r="A122" s="9" t="s">
        <v>32</v>
      </c>
      <c r="B122" s="9"/>
      <c r="C122" s="9"/>
      <c r="D122" s="9"/>
    </row>
    <row r="123" spans="1:4" x14ac:dyDescent="0.3">
      <c r="A123" s="9" t="s">
        <v>33</v>
      </c>
      <c r="B123" s="9"/>
      <c r="C123" s="9"/>
      <c r="D123" s="9"/>
    </row>
    <row r="124" spans="1:4" x14ac:dyDescent="0.3">
      <c r="A124" s="9" t="s">
        <v>34</v>
      </c>
      <c r="B124" s="9"/>
      <c r="C124" s="9"/>
      <c r="D124" s="9"/>
    </row>
    <row r="125" spans="1:4" x14ac:dyDescent="0.3">
      <c r="A125" s="9" t="s">
        <v>35</v>
      </c>
      <c r="B125" s="9"/>
      <c r="C125" s="9"/>
      <c r="D125" s="9"/>
    </row>
    <row r="126" spans="1:4" x14ac:dyDescent="0.3">
      <c r="A126" s="9" t="s">
        <v>36</v>
      </c>
      <c r="B126" s="9"/>
      <c r="C126" s="9"/>
      <c r="D126" s="9"/>
    </row>
    <row r="127" spans="1:4" x14ac:dyDescent="0.3">
      <c r="A127" s="9" t="s">
        <v>39</v>
      </c>
      <c r="B127" s="9"/>
      <c r="C127" s="9"/>
      <c r="D127" s="9"/>
    </row>
    <row r="128" spans="1:4" x14ac:dyDescent="0.3">
      <c r="A128" s="9" t="s">
        <v>38</v>
      </c>
      <c r="B128" s="9"/>
      <c r="C128" s="9"/>
      <c r="D128" s="9"/>
    </row>
    <row r="134" spans="1:4" x14ac:dyDescent="0.3">
      <c r="A134" t="s">
        <v>8</v>
      </c>
    </row>
    <row r="136" spans="1:4" x14ac:dyDescent="0.3">
      <c r="A136" t="s">
        <v>9</v>
      </c>
      <c r="B136" t="s">
        <v>10</v>
      </c>
    </row>
    <row r="139" spans="1:4" ht="15.6" x14ac:dyDescent="0.3">
      <c r="B139" s="4" t="s">
        <v>4</v>
      </c>
      <c r="C139" s="4"/>
    </row>
    <row r="140" spans="1:4" ht="15.6" x14ac:dyDescent="0.3">
      <c r="B140" s="4" t="s">
        <v>5</v>
      </c>
      <c r="C140" s="4"/>
    </row>
    <row r="141" spans="1:4" x14ac:dyDescent="0.3">
      <c r="A141" s="5" t="s">
        <v>24</v>
      </c>
      <c r="B141" s="5"/>
      <c r="C141" s="5"/>
      <c r="D141" s="5"/>
    </row>
    <row r="142" spans="1:4" x14ac:dyDescent="0.3">
      <c r="A142" s="5"/>
      <c r="B142" s="5" t="s">
        <v>59</v>
      </c>
      <c r="C142" s="5"/>
      <c r="D142" s="5"/>
    </row>
    <row r="143" spans="1:4" x14ac:dyDescent="0.3">
      <c r="A143" s="8" t="s">
        <v>40</v>
      </c>
      <c r="B143" s="8" t="s">
        <v>20</v>
      </c>
      <c r="C143" s="6">
        <v>5</v>
      </c>
    </row>
    <row r="146" spans="1:4" ht="28.8" x14ac:dyDescent="0.3">
      <c r="A146" s="1" t="s">
        <v>0</v>
      </c>
      <c r="B146" s="2" t="s">
        <v>1</v>
      </c>
      <c r="C146" s="2" t="s">
        <v>2</v>
      </c>
      <c r="D146" s="2" t="s">
        <v>3</v>
      </c>
    </row>
    <row r="147" spans="1:4" x14ac:dyDescent="0.3">
      <c r="A147" s="3" t="s">
        <v>25</v>
      </c>
      <c r="B147" s="1">
        <v>109081.38</v>
      </c>
      <c r="C147" s="1">
        <v>110068.68999999999</v>
      </c>
      <c r="D147" s="1">
        <f>B147</f>
        <v>109081.38</v>
      </c>
    </row>
    <row r="148" spans="1:4" x14ac:dyDescent="0.3">
      <c r="A148" s="28" t="s">
        <v>7</v>
      </c>
      <c r="B148" s="29"/>
      <c r="C148" s="30"/>
      <c r="D148" s="1">
        <f>B147-D147</f>
        <v>0</v>
      </c>
    </row>
    <row r="150" spans="1:4" x14ac:dyDescent="0.3">
      <c r="A150" s="5" t="s">
        <v>26</v>
      </c>
    </row>
    <row r="152" spans="1:4" x14ac:dyDescent="0.3">
      <c r="A152" s="9" t="s">
        <v>27</v>
      </c>
    </row>
    <row r="153" spans="1:4" x14ac:dyDescent="0.3">
      <c r="A153" s="9" t="s">
        <v>28</v>
      </c>
      <c r="B153" s="9"/>
      <c r="C153" s="9"/>
      <c r="D153" s="9"/>
    </row>
    <row r="154" spans="1:4" x14ac:dyDescent="0.3">
      <c r="A154" s="9" t="s">
        <v>29</v>
      </c>
      <c r="B154" s="9"/>
      <c r="C154" s="9"/>
      <c r="D154" s="9"/>
    </row>
    <row r="155" spans="1:4" x14ac:dyDescent="0.3">
      <c r="A155" s="9" t="s">
        <v>30</v>
      </c>
      <c r="B155" s="9"/>
      <c r="C155" s="9"/>
      <c r="D155" s="9"/>
    </row>
    <row r="156" spans="1:4" x14ac:dyDescent="0.3">
      <c r="A156" s="9" t="s">
        <v>31</v>
      </c>
      <c r="B156" s="9"/>
      <c r="C156" s="9"/>
      <c r="D156" s="9"/>
    </row>
    <row r="157" spans="1:4" x14ac:dyDescent="0.3">
      <c r="A157" s="9" t="s">
        <v>32</v>
      </c>
      <c r="B157" s="9"/>
      <c r="C157" s="9"/>
      <c r="D157" s="9"/>
    </row>
    <row r="158" spans="1:4" x14ac:dyDescent="0.3">
      <c r="A158" s="9" t="s">
        <v>33</v>
      </c>
      <c r="B158" s="9"/>
      <c r="C158" s="9"/>
      <c r="D158" s="9"/>
    </row>
    <row r="159" spans="1:4" x14ac:dyDescent="0.3">
      <c r="A159" s="9" t="s">
        <v>34</v>
      </c>
      <c r="B159" s="9"/>
      <c r="C159" s="9"/>
      <c r="D159" s="9"/>
    </row>
    <row r="160" spans="1:4" x14ac:dyDescent="0.3">
      <c r="A160" s="9" t="s">
        <v>35</v>
      </c>
      <c r="B160" s="9"/>
      <c r="C160" s="9"/>
      <c r="D160" s="9"/>
    </row>
    <row r="161" spans="1:4" x14ac:dyDescent="0.3">
      <c r="A161" s="9" t="s">
        <v>36</v>
      </c>
      <c r="B161" s="9"/>
      <c r="C161" s="9"/>
      <c r="D161" s="9"/>
    </row>
    <row r="162" spans="1:4" x14ac:dyDescent="0.3">
      <c r="A162" s="9" t="s">
        <v>39</v>
      </c>
      <c r="B162" s="9"/>
      <c r="C162" s="9"/>
      <c r="D162" s="9"/>
    </row>
    <row r="163" spans="1:4" x14ac:dyDescent="0.3">
      <c r="A163" s="9" t="s">
        <v>38</v>
      </c>
      <c r="B163" s="9"/>
      <c r="C163" s="9"/>
      <c r="D163" s="9"/>
    </row>
    <row r="169" spans="1:4" x14ac:dyDescent="0.3">
      <c r="A169" t="s">
        <v>8</v>
      </c>
    </row>
    <row r="171" spans="1:4" x14ac:dyDescent="0.3">
      <c r="A171" t="s">
        <v>9</v>
      </c>
      <c r="B171" t="s">
        <v>10</v>
      </c>
    </row>
    <row r="173" spans="1:4" ht="15.6" x14ac:dyDescent="0.3">
      <c r="B173" s="4" t="s">
        <v>4</v>
      </c>
      <c r="C173" s="4"/>
    </row>
    <row r="174" spans="1:4" ht="15.6" x14ac:dyDescent="0.3">
      <c r="B174" s="4" t="s">
        <v>5</v>
      </c>
      <c r="C174" s="4"/>
    </row>
    <row r="175" spans="1:4" x14ac:dyDescent="0.3">
      <c r="A175" s="5" t="s">
        <v>24</v>
      </c>
      <c r="B175" s="5"/>
      <c r="C175" s="5"/>
      <c r="D175" s="5"/>
    </row>
    <row r="176" spans="1:4" x14ac:dyDescent="0.3">
      <c r="A176" s="5"/>
      <c r="B176" s="5" t="s">
        <v>59</v>
      </c>
      <c r="C176" s="5"/>
      <c r="D176" s="5"/>
    </row>
    <row r="177" spans="1:4" x14ac:dyDescent="0.3">
      <c r="A177" s="8" t="s">
        <v>40</v>
      </c>
      <c r="B177" s="8" t="s">
        <v>20</v>
      </c>
      <c r="C177" s="6">
        <v>7</v>
      </c>
    </row>
    <row r="180" spans="1:4" ht="28.8" x14ac:dyDescent="0.3">
      <c r="A180" s="1" t="s">
        <v>0</v>
      </c>
      <c r="B180" s="2" t="s">
        <v>1</v>
      </c>
      <c r="C180" s="2" t="s">
        <v>2</v>
      </c>
      <c r="D180" s="2" t="s">
        <v>3</v>
      </c>
    </row>
    <row r="181" spans="1:4" x14ac:dyDescent="0.3">
      <c r="A181" s="3" t="s">
        <v>25</v>
      </c>
      <c r="B181" s="1">
        <v>93537.12</v>
      </c>
      <c r="C181" s="1">
        <v>88154.51</v>
      </c>
      <c r="D181" s="1">
        <f>B181</f>
        <v>93537.12</v>
      </c>
    </row>
    <row r="182" spans="1:4" x14ac:dyDescent="0.3">
      <c r="A182" s="28" t="s">
        <v>11</v>
      </c>
      <c r="B182" s="29"/>
      <c r="C182" s="30"/>
      <c r="D182" s="1">
        <f>B181-D181</f>
        <v>0</v>
      </c>
    </row>
    <row r="184" spans="1:4" x14ac:dyDescent="0.3">
      <c r="A184" s="5" t="s">
        <v>26</v>
      </c>
    </row>
    <row r="186" spans="1:4" x14ac:dyDescent="0.3">
      <c r="A186" s="9" t="s">
        <v>27</v>
      </c>
    </row>
    <row r="187" spans="1:4" x14ac:dyDescent="0.3">
      <c r="A187" s="9" t="s">
        <v>28</v>
      </c>
      <c r="B187" s="9"/>
      <c r="C187" s="9"/>
      <c r="D187" s="9"/>
    </row>
    <row r="188" spans="1:4" x14ac:dyDescent="0.3">
      <c r="A188" s="9" t="s">
        <v>29</v>
      </c>
      <c r="B188" s="9"/>
      <c r="C188" s="9"/>
      <c r="D188" s="9"/>
    </row>
    <row r="189" spans="1:4" x14ac:dyDescent="0.3">
      <c r="A189" s="9" t="s">
        <v>30</v>
      </c>
      <c r="B189" s="9"/>
      <c r="C189" s="9"/>
      <c r="D189" s="9"/>
    </row>
    <row r="190" spans="1:4" x14ac:dyDescent="0.3">
      <c r="A190" s="9" t="s">
        <v>31</v>
      </c>
      <c r="B190" s="9"/>
      <c r="C190" s="9"/>
      <c r="D190" s="9"/>
    </row>
    <row r="191" spans="1:4" x14ac:dyDescent="0.3">
      <c r="A191" s="9" t="s">
        <v>32</v>
      </c>
      <c r="B191" s="9"/>
      <c r="C191" s="9"/>
      <c r="D191" s="9"/>
    </row>
    <row r="192" spans="1:4" x14ac:dyDescent="0.3">
      <c r="A192" s="9" t="s">
        <v>33</v>
      </c>
      <c r="B192" s="9"/>
      <c r="C192" s="9"/>
      <c r="D192" s="9"/>
    </row>
    <row r="193" spans="1:4" x14ac:dyDescent="0.3">
      <c r="A193" s="9" t="s">
        <v>34</v>
      </c>
      <c r="B193" s="9"/>
      <c r="C193" s="9"/>
      <c r="D193" s="9"/>
    </row>
    <row r="194" spans="1:4" x14ac:dyDescent="0.3">
      <c r="A194" s="9" t="s">
        <v>35</v>
      </c>
      <c r="B194" s="9"/>
      <c r="C194" s="9"/>
      <c r="D194" s="9"/>
    </row>
    <row r="195" spans="1:4" x14ac:dyDescent="0.3">
      <c r="A195" s="9" t="s">
        <v>36</v>
      </c>
      <c r="B195" s="9"/>
      <c r="C195" s="9"/>
      <c r="D195" s="9"/>
    </row>
    <row r="196" spans="1:4" x14ac:dyDescent="0.3">
      <c r="A196" s="9" t="s">
        <v>39</v>
      </c>
      <c r="B196" s="9"/>
      <c r="C196" s="9"/>
      <c r="D196" s="9"/>
    </row>
    <row r="197" spans="1:4" x14ac:dyDescent="0.3">
      <c r="A197" s="9" t="s">
        <v>38</v>
      </c>
      <c r="B197" s="9"/>
      <c r="C197" s="9"/>
      <c r="D197" s="9"/>
    </row>
    <row r="203" spans="1:4" x14ac:dyDescent="0.3">
      <c r="A203" t="s">
        <v>8</v>
      </c>
    </row>
    <row r="205" spans="1:4" x14ac:dyDescent="0.3">
      <c r="A205" t="s">
        <v>9</v>
      </c>
      <c r="B205" t="s">
        <v>10</v>
      </c>
    </row>
    <row r="207" spans="1:4" ht="15.6" x14ac:dyDescent="0.3">
      <c r="B207" s="4" t="s">
        <v>4</v>
      </c>
      <c r="C207" s="4"/>
    </row>
    <row r="208" spans="1:4" ht="15.6" x14ac:dyDescent="0.3">
      <c r="B208" s="4" t="s">
        <v>5</v>
      </c>
      <c r="C208" s="4"/>
    </row>
    <row r="209" spans="1:4" x14ac:dyDescent="0.3">
      <c r="A209" s="5" t="s">
        <v>24</v>
      </c>
      <c r="B209" s="5"/>
      <c r="C209" s="5"/>
      <c r="D209" s="5"/>
    </row>
    <row r="210" spans="1:4" x14ac:dyDescent="0.3">
      <c r="A210" s="5"/>
      <c r="B210" s="5" t="s">
        <v>59</v>
      </c>
      <c r="C210" s="5"/>
      <c r="D210" s="5"/>
    </row>
    <row r="211" spans="1:4" x14ac:dyDescent="0.3">
      <c r="A211" s="8" t="s">
        <v>40</v>
      </c>
      <c r="B211" s="8" t="s">
        <v>20</v>
      </c>
      <c r="C211" s="6">
        <v>14</v>
      </c>
    </row>
    <row r="214" spans="1:4" ht="28.8" x14ac:dyDescent="0.3">
      <c r="A214" s="1" t="s">
        <v>0</v>
      </c>
      <c r="B214" s="2" t="s">
        <v>1</v>
      </c>
      <c r="C214" s="2" t="s">
        <v>2</v>
      </c>
      <c r="D214" s="2" t="s">
        <v>3</v>
      </c>
    </row>
    <row r="215" spans="1:4" x14ac:dyDescent="0.3">
      <c r="A215" s="3" t="s">
        <v>25</v>
      </c>
      <c r="B215" s="1">
        <v>74530.680000000008</v>
      </c>
      <c r="C215" s="1">
        <v>72824.67</v>
      </c>
      <c r="D215" s="1">
        <f>B215</f>
        <v>74530.680000000008</v>
      </c>
    </row>
    <row r="216" spans="1:4" x14ac:dyDescent="0.3">
      <c r="A216" s="28" t="s">
        <v>7</v>
      </c>
      <c r="B216" s="29"/>
      <c r="C216" s="30"/>
      <c r="D216" s="1">
        <f>B215-D215</f>
        <v>0</v>
      </c>
    </row>
    <row r="218" spans="1:4" x14ac:dyDescent="0.3">
      <c r="A218" s="5" t="s">
        <v>26</v>
      </c>
    </row>
    <row r="220" spans="1:4" x14ac:dyDescent="0.3">
      <c r="A220" s="9" t="s">
        <v>27</v>
      </c>
    </row>
    <row r="221" spans="1:4" x14ac:dyDescent="0.3">
      <c r="A221" s="9" t="s">
        <v>28</v>
      </c>
      <c r="B221" s="9"/>
      <c r="C221" s="9"/>
      <c r="D221" s="9"/>
    </row>
    <row r="222" spans="1:4" x14ac:dyDescent="0.3">
      <c r="A222" s="9" t="s">
        <v>29</v>
      </c>
      <c r="B222" s="9"/>
      <c r="C222" s="9"/>
      <c r="D222" s="9"/>
    </row>
    <row r="223" spans="1:4" x14ac:dyDescent="0.3">
      <c r="A223" s="9" t="s">
        <v>30</v>
      </c>
      <c r="B223" s="9"/>
      <c r="C223" s="9"/>
      <c r="D223" s="9"/>
    </row>
    <row r="224" spans="1:4" x14ac:dyDescent="0.3">
      <c r="A224" s="9" t="s">
        <v>31</v>
      </c>
      <c r="B224" s="9"/>
      <c r="C224" s="9"/>
      <c r="D224" s="9"/>
    </row>
    <row r="225" spans="1:4" x14ac:dyDescent="0.3">
      <c r="A225" s="9" t="s">
        <v>32</v>
      </c>
      <c r="B225" s="9"/>
      <c r="C225" s="9"/>
      <c r="D225" s="9"/>
    </row>
    <row r="226" spans="1:4" x14ac:dyDescent="0.3">
      <c r="A226" s="9" t="s">
        <v>33</v>
      </c>
      <c r="B226" s="9"/>
      <c r="C226" s="9"/>
      <c r="D226" s="9"/>
    </row>
    <row r="227" spans="1:4" x14ac:dyDescent="0.3">
      <c r="A227" s="9" t="s">
        <v>34</v>
      </c>
      <c r="B227" s="9"/>
      <c r="C227" s="9"/>
      <c r="D227" s="9"/>
    </row>
    <row r="228" spans="1:4" x14ac:dyDescent="0.3">
      <c r="A228" s="9" t="s">
        <v>35</v>
      </c>
      <c r="B228" s="9"/>
      <c r="C228" s="9"/>
      <c r="D228" s="9"/>
    </row>
    <row r="229" spans="1:4" x14ac:dyDescent="0.3">
      <c r="A229" s="9" t="s">
        <v>36</v>
      </c>
      <c r="B229" s="9"/>
      <c r="C229" s="9"/>
      <c r="D229" s="9"/>
    </row>
    <row r="230" spans="1:4" x14ac:dyDescent="0.3">
      <c r="A230" s="9" t="s">
        <v>39</v>
      </c>
      <c r="B230" s="9"/>
      <c r="C230" s="9"/>
      <c r="D230" s="9"/>
    </row>
    <row r="231" spans="1:4" x14ac:dyDescent="0.3">
      <c r="A231" s="9" t="s">
        <v>38</v>
      </c>
      <c r="B231" s="9"/>
      <c r="C231" s="9"/>
      <c r="D231" s="9"/>
    </row>
    <row r="237" spans="1:4" x14ac:dyDescent="0.3">
      <c r="A237" t="s">
        <v>8</v>
      </c>
    </row>
    <row r="239" spans="1:4" x14ac:dyDescent="0.3">
      <c r="A239" t="s">
        <v>9</v>
      </c>
      <c r="B239" t="s">
        <v>10</v>
      </c>
    </row>
    <row r="241" spans="1:4" ht="15.6" x14ac:dyDescent="0.3">
      <c r="B241" s="4" t="s">
        <v>4</v>
      </c>
      <c r="C241" s="4"/>
    </row>
    <row r="242" spans="1:4" ht="15.6" x14ac:dyDescent="0.3">
      <c r="B242" s="4" t="s">
        <v>5</v>
      </c>
      <c r="C242" s="4"/>
    </row>
    <row r="243" spans="1:4" x14ac:dyDescent="0.3">
      <c r="A243" s="5" t="s">
        <v>24</v>
      </c>
      <c r="B243" s="5"/>
      <c r="C243" s="5"/>
      <c r="D243" s="5"/>
    </row>
    <row r="244" spans="1:4" x14ac:dyDescent="0.3">
      <c r="A244" s="5"/>
      <c r="B244" s="5" t="s">
        <v>59</v>
      </c>
      <c r="C244" s="5"/>
      <c r="D244" s="5"/>
    </row>
    <row r="245" spans="1:4" x14ac:dyDescent="0.3">
      <c r="A245" s="8" t="s">
        <v>40</v>
      </c>
      <c r="B245" s="8" t="s">
        <v>20</v>
      </c>
      <c r="C245" s="6">
        <v>15</v>
      </c>
    </row>
    <row r="248" spans="1:4" ht="28.8" x14ac:dyDescent="0.3">
      <c r="A248" s="1" t="s">
        <v>0</v>
      </c>
      <c r="B248" s="2" t="s">
        <v>1</v>
      </c>
      <c r="C248" s="2" t="s">
        <v>2</v>
      </c>
      <c r="D248" s="2" t="s">
        <v>3</v>
      </c>
    </row>
    <row r="249" spans="1:4" x14ac:dyDescent="0.3">
      <c r="A249" s="3" t="s">
        <v>25</v>
      </c>
      <c r="B249" s="1">
        <v>38895.42</v>
      </c>
      <c r="C249" s="1">
        <v>33093.699999999997</v>
      </c>
      <c r="D249" s="1">
        <f>B249</f>
        <v>38895.42</v>
      </c>
    </row>
    <row r="250" spans="1:4" x14ac:dyDescent="0.3">
      <c r="A250" s="28" t="s">
        <v>7</v>
      </c>
      <c r="B250" s="29"/>
      <c r="C250" s="30"/>
      <c r="D250" s="1">
        <f>B249-D249</f>
        <v>0</v>
      </c>
    </row>
    <row r="252" spans="1:4" x14ac:dyDescent="0.3">
      <c r="A252" s="5" t="s">
        <v>26</v>
      </c>
    </row>
    <row r="254" spans="1:4" x14ac:dyDescent="0.3">
      <c r="A254" s="9" t="s">
        <v>27</v>
      </c>
    </row>
    <row r="255" spans="1:4" x14ac:dyDescent="0.3">
      <c r="A255" s="9" t="s">
        <v>28</v>
      </c>
      <c r="B255" s="9"/>
      <c r="C255" s="9"/>
      <c r="D255" s="9"/>
    </row>
    <row r="256" spans="1:4" x14ac:dyDescent="0.3">
      <c r="A256" s="9" t="s">
        <v>29</v>
      </c>
      <c r="B256" s="9"/>
      <c r="C256" s="9"/>
      <c r="D256" s="9"/>
    </row>
    <row r="257" spans="1:4" x14ac:dyDescent="0.3">
      <c r="A257" s="9" t="s">
        <v>30</v>
      </c>
      <c r="B257" s="9"/>
      <c r="C257" s="9"/>
      <c r="D257" s="9"/>
    </row>
    <row r="258" spans="1:4" x14ac:dyDescent="0.3">
      <c r="A258" s="9" t="s">
        <v>31</v>
      </c>
      <c r="B258" s="9"/>
      <c r="C258" s="9"/>
      <c r="D258" s="9"/>
    </row>
    <row r="259" spans="1:4" x14ac:dyDescent="0.3">
      <c r="A259" s="9" t="s">
        <v>32</v>
      </c>
      <c r="B259" s="9"/>
      <c r="C259" s="9"/>
      <c r="D259" s="9"/>
    </row>
    <row r="260" spans="1:4" x14ac:dyDescent="0.3">
      <c r="A260" s="9" t="s">
        <v>33</v>
      </c>
      <c r="B260" s="9"/>
      <c r="C260" s="9"/>
      <c r="D260" s="9"/>
    </row>
    <row r="261" spans="1:4" x14ac:dyDescent="0.3">
      <c r="A261" s="9" t="s">
        <v>34</v>
      </c>
      <c r="B261" s="9"/>
      <c r="C261" s="9"/>
      <c r="D261" s="9"/>
    </row>
    <row r="262" spans="1:4" x14ac:dyDescent="0.3">
      <c r="A262" s="9" t="s">
        <v>35</v>
      </c>
      <c r="B262" s="9"/>
      <c r="C262" s="9"/>
      <c r="D262" s="9"/>
    </row>
    <row r="263" spans="1:4" x14ac:dyDescent="0.3">
      <c r="A263" s="9" t="s">
        <v>36</v>
      </c>
      <c r="B263" s="9"/>
      <c r="C263" s="9"/>
      <c r="D263" s="9"/>
    </row>
    <row r="264" spans="1:4" x14ac:dyDescent="0.3">
      <c r="A264" s="9" t="s">
        <v>39</v>
      </c>
      <c r="B264" s="9"/>
      <c r="C264" s="9"/>
      <c r="D264" s="9"/>
    </row>
    <row r="265" spans="1:4" x14ac:dyDescent="0.3">
      <c r="A265" s="9" t="s">
        <v>38</v>
      </c>
      <c r="B265" s="9"/>
      <c r="C265" s="9"/>
      <c r="D265" s="9"/>
    </row>
    <row r="271" spans="1:4" x14ac:dyDescent="0.3">
      <c r="A271" t="s">
        <v>8</v>
      </c>
    </row>
    <row r="273" spans="1:4" x14ac:dyDescent="0.3">
      <c r="A273" t="s">
        <v>9</v>
      </c>
      <c r="B273" t="s">
        <v>10</v>
      </c>
    </row>
    <row r="276" spans="1:4" ht="15.6" x14ac:dyDescent="0.3">
      <c r="B276" s="4" t="s">
        <v>4</v>
      </c>
      <c r="C276" s="4"/>
    </row>
    <row r="277" spans="1:4" ht="15.6" x14ac:dyDescent="0.3">
      <c r="B277" s="4" t="s">
        <v>5</v>
      </c>
      <c r="C277" s="4"/>
    </row>
    <row r="278" spans="1:4" x14ac:dyDescent="0.3">
      <c r="A278" s="5" t="s">
        <v>24</v>
      </c>
      <c r="B278" s="5"/>
      <c r="C278" s="5"/>
      <c r="D278" s="5"/>
    </row>
    <row r="279" spans="1:4" x14ac:dyDescent="0.3">
      <c r="A279" s="5"/>
      <c r="B279" s="5" t="s">
        <v>59</v>
      </c>
      <c r="C279" s="5"/>
      <c r="D279" s="5"/>
    </row>
    <row r="280" spans="1:4" x14ac:dyDescent="0.3">
      <c r="A280" s="8" t="s">
        <v>40</v>
      </c>
      <c r="B280" s="8" t="s">
        <v>20</v>
      </c>
      <c r="C280" s="6">
        <v>16</v>
      </c>
    </row>
    <row r="283" spans="1:4" ht="28.8" x14ac:dyDescent="0.3">
      <c r="A283" s="1" t="s">
        <v>0</v>
      </c>
      <c r="B283" s="2" t="s">
        <v>1</v>
      </c>
      <c r="C283" s="2" t="s">
        <v>2</v>
      </c>
      <c r="D283" s="2" t="s">
        <v>3</v>
      </c>
    </row>
    <row r="284" spans="1:4" x14ac:dyDescent="0.3">
      <c r="A284" s="3" t="s">
        <v>25</v>
      </c>
      <c r="B284" s="1">
        <v>54861.959999999992</v>
      </c>
      <c r="C284" s="1">
        <v>53848.130000000005</v>
      </c>
      <c r="D284" s="1">
        <f>B284</f>
        <v>54861.959999999992</v>
      </c>
    </row>
    <row r="285" spans="1:4" x14ac:dyDescent="0.3">
      <c r="A285" s="28" t="s">
        <v>7</v>
      </c>
      <c r="B285" s="29"/>
      <c r="C285" s="30"/>
      <c r="D285" s="1">
        <f>B284-D284</f>
        <v>0</v>
      </c>
    </row>
    <row r="287" spans="1:4" x14ac:dyDescent="0.3">
      <c r="A287" s="5" t="s">
        <v>26</v>
      </c>
    </row>
    <row r="289" spans="1:4" x14ac:dyDescent="0.3">
      <c r="A289" s="9" t="s">
        <v>27</v>
      </c>
    </row>
    <row r="290" spans="1:4" x14ac:dyDescent="0.3">
      <c r="A290" s="9" t="s">
        <v>28</v>
      </c>
      <c r="B290" s="9"/>
      <c r="C290" s="9"/>
      <c r="D290" s="9"/>
    </row>
    <row r="291" spans="1:4" x14ac:dyDescent="0.3">
      <c r="A291" s="9" t="s">
        <v>29</v>
      </c>
      <c r="B291" s="9"/>
      <c r="C291" s="9"/>
      <c r="D291" s="9"/>
    </row>
    <row r="292" spans="1:4" x14ac:dyDescent="0.3">
      <c r="A292" s="9" t="s">
        <v>30</v>
      </c>
      <c r="B292" s="9"/>
      <c r="C292" s="9"/>
      <c r="D292" s="9"/>
    </row>
    <row r="293" spans="1:4" x14ac:dyDescent="0.3">
      <c r="A293" s="9" t="s">
        <v>31</v>
      </c>
      <c r="B293" s="9"/>
      <c r="C293" s="9"/>
      <c r="D293" s="9"/>
    </row>
    <row r="294" spans="1:4" x14ac:dyDescent="0.3">
      <c r="A294" s="9" t="s">
        <v>32</v>
      </c>
      <c r="B294" s="9"/>
      <c r="C294" s="9"/>
      <c r="D294" s="9"/>
    </row>
    <row r="295" spans="1:4" x14ac:dyDescent="0.3">
      <c r="A295" s="9" t="s">
        <v>33</v>
      </c>
      <c r="B295" s="9"/>
      <c r="C295" s="9"/>
      <c r="D295" s="9"/>
    </row>
    <row r="296" spans="1:4" x14ac:dyDescent="0.3">
      <c r="A296" s="9" t="s">
        <v>34</v>
      </c>
      <c r="B296" s="9"/>
      <c r="C296" s="9"/>
      <c r="D296" s="9"/>
    </row>
    <row r="297" spans="1:4" x14ac:dyDescent="0.3">
      <c r="A297" s="9" t="s">
        <v>35</v>
      </c>
      <c r="B297" s="9"/>
      <c r="C297" s="9"/>
      <c r="D297" s="9"/>
    </row>
    <row r="298" spans="1:4" x14ac:dyDescent="0.3">
      <c r="A298" s="9" t="s">
        <v>36</v>
      </c>
      <c r="B298" s="9"/>
      <c r="C298" s="9"/>
      <c r="D298" s="9"/>
    </row>
    <row r="299" spans="1:4" x14ac:dyDescent="0.3">
      <c r="A299" s="9" t="s">
        <v>39</v>
      </c>
      <c r="B299" s="9"/>
      <c r="C299" s="9"/>
      <c r="D299" s="9"/>
    </row>
    <row r="300" spans="1:4" x14ac:dyDescent="0.3">
      <c r="A300" s="9" t="s">
        <v>38</v>
      </c>
      <c r="B300" s="9"/>
      <c r="C300" s="9"/>
      <c r="D300" s="9"/>
    </row>
    <row r="306" spans="1:4" x14ac:dyDescent="0.3">
      <c r="A306" t="s">
        <v>8</v>
      </c>
    </row>
    <row r="308" spans="1:4" x14ac:dyDescent="0.3">
      <c r="A308" t="s">
        <v>9</v>
      </c>
      <c r="B308" t="s">
        <v>10</v>
      </c>
    </row>
    <row r="310" spans="1:4" ht="15.6" x14ac:dyDescent="0.3">
      <c r="B310" s="4" t="s">
        <v>4</v>
      </c>
      <c r="C310" s="4"/>
    </row>
    <row r="311" spans="1:4" ht="15.6" x14ac:dyDescent="0.3">
      <c r="B311" s="4" t="s">
        <v>5</v>
      </c>
      <c r="C311" s="4"/>
    </row>
    <row r="312" spans="1:4" x14ac:dyDescent="0.3">
      <c r="A312" s="5" t="s">
        <v>24</v>
      </c>
      <c r="B312" s="5"/>
      <c r="C312" s="5"/>
      <c r="D312" s="5"/>
    </row>
    <row r="313" spans="1:4" x14ac:dyDescent="0.3">
      <c r="A313" s="5"/>
      <c r="B313" s="5" t="s">
        <v>59</v>
      </c>
      <c r="C313" s="5"/>
      <c r="D313" s="5"/>
    </row>
    <row r="314" spans="1:4" x14ac:dyDescent="0.3">
      <c r="A314" s="8" t="s">
        <v>40</v>
      </c>
      <c r="B314" s="8" t="s">
        <v>20</v>
      </c>
      <c r="C314" s="6">
        <v>17</v>
      </c>
    </row>
    <row r="317" spans="1:4" ht="28.8" x14ac:dyDescent="0.3">
      <c r="A317" s="1" t="s">
        <v>0</v>
      </c>
      <c r="B317" s="2" t="s">
        <v>1</v>
      </c>
      <c r="C317" s="2" t="s">
        <v>2</v>
      </c>
      <c r="D317" s="2" t="s">
        <v>3</v>
      </c>
    </row>
    <row r="318" spans="1:4" x14ac:dyDescent="0.3">
      <c r="A318" s="3" t="s">
        <v>25</v>
      </c>
      <c r="B318" s="1">
        <v>98884.44</v>
      </c>
      <c r="C318" s="1">
        <v>73297.33</v>
      </c>
      <c r="D318" s="1">
        <f>B318</f>
        <v>98884.44</v>
      </c>
    </row>
    <row r="319" spans="1:4" x14ac:dyDescent="0.3">
      <c r="A319" s="28" t="s">
        <v>7</v>
      </c>
      <c r="B319" s="29"/>
      <c r="C319" s="30"/>
      <c r="D319" s="1">
        <f>B318-D318</f>
        <v>0</v>
      </c>
    </row>
    <row r="321" spans="1:4" x14ac:dyDescent="0.3">
      <c r="A321" s="5" t="s">
        <v>26</v>
      </c>
    </row>
    <row r="323" spans="1:4" x14ac:dyDescent="0.3">
      <c r="A323" s="9" t="s">
        <v>27</v>
      </c>
    </row>
    <row r="324" spans="1:4" x14ac:dyDescent="0.3">
      <c r="A324" s="9" t="s">
        <v>28</v>
      </c>
      <c r="B324" s="9"/>
      <c r="C324" s="9"/>
      <c r="D324" s="9"/>
    </row>
    <row r="325" spans="1:4" x14ac:dyDescent="0.3">
      <c r="A325" s="9" t="s">
        <v>29</v>
      </c>
      <c r="B325" s="9"/>
      <c r="C325" s="9"/>
      <c r="D325" s="9"/>
    </row>
    <row r="326" spans="1:4" x14ac:dyDescent="0.3">
      <c r="A326" s="9" t="s">
        <v>30</v>
      </c>
      <c r="B326" s="9"/>
      <c r="C326" s="9"/>
      <c r="D326" s="9"/>
    </row>
    <row r="327" spans="1:4" x14ac:dyDescent="0.3">
      <c r="A327" s="9" t="s">
        <v>31</v>
      </c>
      <c r="B327" s="9"/>
      <c r="C327" s="9"/>
      <c r="D327" s="9"/>
    </row>
    <row r="328" spans="1:4" x14ac:dyDescent="0.3">
      <c r="A328" s="9" t="s">
        <v>32</v>
      </c>
      <c r="B328" s="9"/>
      <c r="C328" s="9"/>
      <c r="D328" s="9"/>
    </row>
    <row r="329" spans="1:4" x14ac:dyDescent="0.3">
      <c r="A329" s="9" t="s">
        <v>33</v>
      </c>
      <c r="B329" s="9"/>
      <c r="C329" s="9"/>
      <c r="D329" s="9"/>
    </row>
    <row r="330" spans="1:4" x14ac:dyDescent="0.3">
      <c r="A330" s="9" t="s">
        <v>34</v>
      </c>
      <c r="B330" s="9"/>
      <c r="C330" s="9"/>
      <c r="D330" s="9"/>
    </row>
    <row r="331" spans="1:4" x14ac:dyDescent="0.3">
      <c r="A331" s="9" t="s">
        <v>35</v>
      </c>
      <c r="B331" s="9"/>
      <c r="C331" s="9"/>
      <c r="D331" s="9"/>
    </row>
    <row r="332" spans="1:4" x14ac:dyDescent="0.3">
      <c r="A332" s="9" t="s">
        <v>36</v>
      </c>
      <c r="B332" s="9"/>
      <c r="C332" s="9"/>
      <c r="D332" s="9"/>
    </row>
    <row r="333" spans="1:4" x14ac:dyDescent="0.3">
      <c r="A333" s="9" t="s">
        <v>39</v>
      </c>
      <c r="B333" s="9"/>
      <c r="C333" s="9"/>
      <c r="D333" s="9"/>
    </row>
    <row r="334" spans="1:4" x14ac:dyDescent="0.3">
      <c r="A334" s="9" t="s">
        <v>38</v>
      </c>
      <c r="B334" s="9"/>
      <c r="C334" s="9"/>
      <c r="D334" s="9"/>
    </row>
    <row r="340" spans="1:4" x14ac:dyDescent="0.3">
      <c r="A340" t="s">
        <v>8</v>
      </c>
    </row>
    <row r="342" spans="1:4" x14ac:dyDescent="0.3">
      <c r="A342" t="s">
        <v>9</v>
      </c>
      <c r="B342" t="s">
        <v>10</v>
      </c>
    </row>
    <row r="344" spans="1:4" ht="15.6" x14ac:dyDescent="0.3">
      <c r="B344" s="4" t="s">
        <v>4</v>
      </c>
      <c r="C344" s="4"/>
    </row>
    <row r="345" spans="1:4" ht="15.6" x14ac:dyDescent="0.3">
      <c r="B345" s="4" t="s">
        <v>5</v>
      </c>
      <c r="C345" s="4"/>
    </row>
    <row r="346" spans="1:4" x14ac:dyDescent="0.3">
      <c r="A346" s="5" t="s">
        <v>24</v>
      </c>
      <c r="B346" s="5"/>
      <c r="C346" s="5"/>
      <c r="D346" s="5"/>
    </row>
    <row r="347" spans="1:4" x14ac:dyDescent="0.3">
      <c r="A347" s="5"/>
      <c r="B347" s="5" t="s">
        <v>59</v>
      </c>
      <c r="C347" s="5"/>
      <c r="D347" s="5"/>
    </row>
    <row r="348" spans="1:4" x14ac:dyDescent="0.3">
      <c r="A348" s="8" t="s">
        <v>40</v>
      </c>
      <c r="B348" s="8" t="s">
        <v>20</v>
      </c>
      <c r="C348" s="6">
        <v>18</v>
      </c>
    </row>
    <row r="351" spans="1:4" ht="28.8" x14ac:dyDescent="0.3">
      <c r="A351" s="1" t="s">
        <v>0</v>
      </c>
      <c r="B351" s="2" t="s">
        <v>1</v>
      </c>
      <c r="C351" s="2" t="s">
        <v>2</v>
      </c>
      <c r="D351" s="2" t="s">
        <v>3</v>
      </c>
    </row>
    <row r="352" spans="1:4" x14ac:dyDescent="0.3">
      <c r="A352" s="3" t="s">
        <v>25</v>
      </c>
      <c r="B352" s="1">
        <v>96092.099999999977</v>
      </c>
      <c r="C352" s="1">
        <v>83593.72</v>
      </c>
      <c r="D352" s="1">
        <f>B352</f>
        <v>96092.099999999977</v>
      </c>
    </row>
    <row r="353" spans="1:4" x14ac:dyDescent="0.3">
      <c r="A353" s="28" t="s">
        <v>7</v>
      </c>
      <c r="B353" s="29"/>
      <c r="C353" s="30"/>
      <c r="D353" s="1">
        <f>B352-D352</f>
        <v>0</v>
      </c>
    </row>
    <row r="355" spans="1:4" x14ac:dyDescent="0.3">
      <c r="A355" s="5" t="s">
        <v>26</v>
      </c>
    </row>
    <row r="357" spans="1:4" x14ac:dyDescent="0.3">
      <c r="A357" s="9" t="s">
        <v>27</v>
      </c>
    </row>
    <row r="358" spans="1:4" x14ac:dyDescent="0.3">
      <c r="A358" s="9" t="s">
        <v>28</v>
      </c>
      <c r="B358" s="9"/>
      <c r="C358" s="9"/>
      <c r="D358" s="9"/>
    </row>
    <row r="359" spans="1:4" x14ac:dyDescent="0.3">
      <c r="A359" s="9" t="s">
        <v>29</v>
      </c>
      <c r="B359" s="9"/>
      <c r="C359" s="9"/>
      <c r="D359" s="9"/>
    </row>
    <row r="360" spans="1:4" x14ac:dyDescent="0.3">
      <c r="A360" s="9" t="s">
        <v>30</v>
      </c>
      <c r="B360" s="9"/>
      <c r="C360" s="9"/>
      <c r="D360" s="9"/>
    </row>
    <row r="361" spans="1:4" x14ac:dyDescent="0.3">
      <c r="A361" s="9" t="s">
        <v>31</v>
      </c>
      <c r="B361" s="9"/>
      <c r="C361" s="9"/>
      <c r="D361" s="9"/>
    </row>
    <row r="362" spans="1:4" x14ac:dyDescent="0.3">
      <c r="A362" s="9" t="s">
        <v>32</v>
      </c>
      <c r="B362" s="9"/>
      <c r="C362" s="9"/>
      <c r="D362" s="9"/>
    </row>
    <row r="363" spans="1:4" x14ac:dyDescent="0.3">
      <c r="A363" s="9" t="s">
        <v>33</v>
      </c>
      <c r="B363" s="9"/>
      <c r="C363" s="9"/>
      <c r="D363" s="9"/>
    </row>
    <row r="364" spans="1:4" x14ac:dyDescent="0.3">
      <c r="A364" s="9" t="s">
        <v>34</v>
      </c>
      <c r="B364" s="9"/>
      <c r="C364" s="9"/>
      <c r="D364" s="9"/>
    </row>
    <row r="365" spans="1:4" x14ac:dyDescent="0.3">
      <c r="A365" s="9" t="s">
        <v>35</v>
      </c>
      <c r="B365" s="9"/>
      <c r="C365" s="9"/>
      <c r="D365" s="9"/>
    </row>
    <row r="366" spans="1:4" x14ac:dyDescent="0.3">
      <c r="A366" s="9" t="s">
        <v>36</v>
      </c>
      <c r="B366" s="9"/>
      <c r="C366" s="9"/>
      <c r="D366" s="9"/>
    </row>
    <row r="367" spans="1:4" x14ac:dyDescent="0.3">
      <c r="A367" s="9" t="s">
        <v>39</v>
      </c>
      <c r="B367" s="9"/>
      <c r="C367" s="9"/>
      <c r="D367" s="9"/>
    </row>
    <row r="368" spans="1:4" x14ac:dyDescent="0.3">
      <c r="A368" s="9" t="s">
        <v>38</v>
      </c>
      <c r="B368" s="9"/>
      <c r="C368" s="9"/>
      <c r="D368" s="9"/>
    </row>
    <row r="374" spans="1:4" x14ac:dyDescent="0.3">
      <c r="A374" t="s">
        <v>8</v>
      </c>
    </row>
    <row r="376" spans="1:4" x14ac:dyDescent="0.3">
      <c r="A376" t="s">
        <v>9</v>
      </c>
      <c r="B376" t="s">
        <v>10</v>
      </c>
    </row>
    <row r="378" spans="1:4" ht="15.6" x14ac:dyDescent="0.3">
      <c r="B378" s="4" t="s">
        <v>4</v>
      </c>
      <c r="C378" s="4"/>
    </row>
    <row r="379" spans="1:4" ht="15.6" x14ac:dyDescent="0.3">
      <c r="B379" s="4" t="s">
        <v>5</v>
      </c>
      <c r="C379" s="4"/>
    </row>
    <row r="380" spans="1:4" x14ac:dyDescent="0.3">
      <c r="A380" s="5" t="s">
        <v>24</v>
      </c>
      <c r="B380" s="5"/>
      <c r="C380" s="5"/>
      <c r="D380" s="5"/>
    </row>
    <row r="381" spans="1:4" x14ac:dyDescent="0.3">
      <c r="A381" s="5"/>
      <c r="B381" s="5" t="s">
        <v>59</v>
      </c>
      <c r="C381" s="5"/>
      <c r="D381" s="5"/>
    </row>
    <row r="382" spans="1:4" x14ac:dyDescent="0.3">
      <c r="A382" s="8" t="s">
        <v>40</v>
      </c>
      <c r="B382" s="8" t="s">
        <v>20</v>
      </c>
      <c r="C382" s="6">
        <v>19</v>
      </c>
    </row>
    <row r="385" spans="1:4" ht="28.8" x14ac:dyDescent="0.3">
      <c r="A385" s="1" t="s">
        <v>0</v>
      </c>
      <c r="B385" s="2" t="s">
        <v>1</v>
      </c>
      <c r="C385" s="2" t="s">
        <v>2</v>
      </c>
      <c r="D385" s="2" t="s">
        <v>3</v>
      </c>
    </row>
    <row r="386" spans="1:4" x14ac:dyDescent="0.3">
      <c r="A386" s="3" t="s">
        <v>25</v>
      </c>
      <c r="B386" s="1">
        <v>38563.740000000005</v>
      </c>
      <c r="C386" s="1">
        <v>37142.480000000003</v>
      </c>
      <c r="D386" s="1">
        <f>B386</f>
        <v>38563.740000000005</v>
      </c>
    </row>
    <row r="387" spans="1:4" x14ac:dyDescent="0.3">
      <c r="A387" s="28" t="s">
        <v>7</v>
      </c>
      <c r="B387" s="29"/>
      <c r="C387" s="30"/>
      <c r="D387" s="1">
        <f>B386-D386</f>
        <v>0</v>
      </c>
    </row>
    <row r="389" spans="1:4" x14ac:dyDescent="0.3">
      <c r="A389" s="5" t="s">
        <v>26</v>
      </c>
    </row>
    <row r="391" spans="1:4" x14ac:dyDescent="0.3">
      <c r="A391" s="9" t="s">
        <v>27</v>
      </c>
    </row>
    <row r="392" spans="1:4" x14ac:dyDescent="0.3">
      <c r="A392" s="9" t="s">
        <v>28</v>
      </c>
      <c r="B392" s="9"/>
      <c r="C392" s="9"/>
      <c r="D392" s="9"/>
    </row>
    <row r="393" spans="1:4" x14ac:dyDescent="0.3">
      <c r="A393" s="9" t="s">
        <v>29</v>
      </c>
      <c r="B393" s="9"/>
      <c r="C393" s="9"/>
      <c r="D393" s="9"/>
    </row>
    <row r="394" spans="1:4" x14ac:dyDescent="0.3">
      <c r="A394" s="9" t="s">
        <v>30</v>
      </c>
      <c r="B394" s="9"/>
      <c r="C394" s="9"/>
      <c r="D394" s="9"/>
    </row>
    <row r="395" spans="1:4" x14ac:dyDescent="0.3">
      <c r="A395" s="9" t="s">
        <v>31</v>
      </c>
      <c r="B395" s="9"/>
      <c r="C395" s="9"/>
      <c r="D395" s="9"/>
    </row>
    <row r="396" spans="1:4" x14ac:dyDescent="0.3">
      <c r="A396" s="9" t="s">
        <v>32</v>
      </c>
      <c r="B396" s="9"/>
      <c r="C396" s="9"/>
      <c r="D396" s="9"/>
    </row>
    <row r="397" spans="1:4" x14ac:dyDescent="0.3">
      <c r="A397" s="9" t="s">
        <v>33</v>
      </c>
      <c r="B397" s="9"/>
      <c r="C397" s="9"/>
      <c r="D397" s="9"/>
    </row>
    <row r="398" spans="1:4" x14ac:dyDescent="0.3">
      <c r="A398" s="9" t="s">
        <v>34</v>
      </c>
      <c r="B398" s="9"/>
      <c r="C398" s="9"/>
      <c r="D398" s="9"/>
    </row>
    <row r="399" spans="1:4" x14ac:dyDescent="0.3">
      <c r="A399" s="9" t="s">
        <v>35</v>
      </c>
      <c r="B399" s="9"/>
      <c r="C399" s="9"/>
      <c r="D399" s="9"/>
    </row>
    <row r="400" spans="1:4" x14ac:dyDescent="0.3">
      <c r="A400" s="9" t="s">
        <v>36</v>
      </c>
      <c r="B400" s="9"/>
      <c r="C400" s="9"/>
      <c r="D400" s="9"/>
    </row>
    <row r="401" spans="1:4" x14ac:dyDescent="0.3">
      <c r="A401" s="9" t="s">
        <v>39</v>
      </c>
      <c r="B401" s="9"/>
      <c r="C401" s="9"/>
      <c r="D401" s="9"/>
    </row>
    <row r="402" spans="1:4" x14ac:dyDescent="0.3">
      <c r="A402" s="9" t="s">
        <v>38</v>
      </c>
      <c r="B402" s="9"/>
      <c r="C402" s="9"/>
      <c r="D402" s="9"/>
    </row>
    <row r="408" spans="1:4" x14ac:dyDescent="0.3">
      <c r="A408" t="s">
        <v>8</v>
      </c>
    </row>
    <row r="410" spans="1:4" x14ac:dyDescent="0.3">
      <c r="A410" t="s">
        <v>9</v>
      </c>
      <c r="B410" t="s">
        <v>10</v>
      </c>
    </row>
  </sheetData>
  <mergeCells count="12">
    <mergeCell ref="A319:C319"/>
    <mergeCell ref="A353:C353"/>
    <mergeCell ref="A387:C387"/>
    <mergeCell ref="A11:C11"/>
    <mergeCell ref="A45:C45"/>
    <mergeCell ref="A79:C79"/>
    <mergeCell ref="A113:C113"/>
    <mergeCell ref="A148:C148"/>
    <mergeCell ref="A182:C182"/>
    <mergeCell ref="A216:C216"/>
    <mergeCell ref="A250:C250"/>
    <mergeCell ref="A285:C28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8"/>
  <sheetViews>
    <sheetView topLeftCell="A85" workbookViewId="0">
      <selection activeCell="D115" sqref="D115"/>
    </sheetView>
  </sheetViews>
  <sheetFormatPr defaultRowHeight="14.4" x14ac:dyDescent="0.3"/>
  <cols>
    <col min="1" max="1" width="25.109375" customWidth="1"/>
    <col min="2" max="2" width="13.44140625" customWidth="1"/>
    <col min="3" max="3" width="11.44140625" customWidth="1"/>
    <col min="4" max="4" width="15.33203125" customWidth="1"/>
    <col min="6" max="6" width="8.5546875" customWidth="1"/>
    <col min="7" max="9" width="8.88671875" hidden="1" customWidth="1"/>
  </cols>
  <sheetData>
    <row r="2" spans="1:4" ht="15.6" x14ac:dyDescent="0.3">
      <c r="B2" s="4" t="s">
        <v>4</v>
      </c>
      <c r="C2" s="4"/>
    </row>
    <row r="3" spans="1:4" ht="15.6" x14ac:dyDescent="0.3">
      <c r="B3" s="4" t="s">
        <v>5</v>
      </c>
      <c r="C3" s="4"/>
    </row>
    <row r="4" spans="1:4" x14ac:dyDescent="0.3">
      <c r="A4" s="5" t="s">
        <v>24</v>
      </c>
      <c r="B4" s="5"/>
      <c r="C4" s="5"/>
      <c r="D4" s="5"/>
    </row>
    <row r="5" spans="1:4" x14ac:dyDescent="0.3">
      <c r="A5" s="5"/>
      <c r="B5" s="5" t="s">
        <v>59</v>
      </c>
      <c r="C5" s="5"/>
      <c r="D5" s="5"/>
    </row>
    <row r="6" spans="1:4" x14ac:dyDescent="0.3">
      <c r="A6" s="8" t="s">
        <v>40</v>
      </c>
      <c r="B6" s="8" t="s">
        <v>41</v>
      </c>
      <c r="C6" s="6"/>
    </row>
    <row r="9" spans="1:4" ht="28.8" x14ac:dyDescent="0.3">
      <c r="A9" s="1" t="s">
        <v>0</v>
      </c>
      <c r="B9" s="2" t="s">
        <v>1</v>
      </c>
      <c r="C9" s="2" t="s">
        <v>2</v>
      </c>
      <c r="D9" s="2" t="s">
        <v>3</v>
      </c>
    </row>
    <row r="10" spans="1:4" x14ac:dyDescent="0.3">
      <c r="A10" s="3" t="s">
        <v>25</v>
      </c>
      <c r="B10" s="1">
        <v>18191.400000000001</v>
      </c>
      <c r="C10" s="1">
        <v>14007.86</v>
      </c>
      <c r="D10" s="1">
        <f>B10</f>
        <v>18191.400000000001</v>
      </c>
    </row>
    <row r="11" spans="1:4" x14ac:dyDescent="0.3">
      <c r="A11" s="28" t="s">
        <v>7</v>
      </c>
      <c r="B11" s="29"/>
      <c r="C11" s="30"/>
      <c r="D11" s="1">
        <f>B10-D10</f>
        <v>0</v>
      </c>
    </row>
    <row r="13" spans="1:4" x14ac:dyDescent="0.3">
      <c r="A13" s="5" t="s">
        <v>26</v>
      </c>
    </row>
    <row r="15" spans="1:4" x14ac:dyDescent="0.3">
      <c r="A15" s="9" t="s">
        <v>27</v>
      </c>
    </row>
    <row r="16" spans="1:4" x14ac:dyDescent="0.3">
      <c r="A16" s="9" t="s">
        <v>28</v>
      </c>
      <c r="B16" s="9"/>
      <c r="C16" s="9"/>
      <c r="D16" s="9"/>
    </row>
    <row r="17" spans="1:4" x14ac:dyDescent="0.3">
      <c r="A17" s="9" t="s">
        <v>29</v>
      </c>
      <c r="B17" s="9"/>
      <c r="C17" s="9"/>
      <c r="D17" s="9"/>
    </row>
    <row r="18" spans="1:4" x14ac:dyDescent="0.3">
      <c r="A18" s="9" t="s">
        <v>30</v>
      </c>
      <c r="B18" s="9"/>
      <c r="C18" s="9"/>
      <c r="D18" s="9"/>
    </row>
    <row r="19" spans="1:4" x14ac:dyDescent="0.3">
      <c r="A19" s="9" t="s">
        <v>31</v>
      </c>
      <c r="B19" s="9"/>
      <c r="C19" s="9"/>
      <c r="D19" s="9"/>
    </row>
    <row r="20" spans="1:4" x14ac:dyDescent="0.3">
      <c r="A20" s="9" t="s">
        <v>32</v>
      </c>
      <c r="B20" s="9"/>
      <c r="C20" s="9"/>
      <c r="D20" s="9"/>
    </row>
    <row r="21" spans="1:4" x14ac:dyDescent="0.3">
      <c r="A21" s="9" t="s">
        <v>33</v>
      </c>
      <c r="B21" s="9"/>
      <c r="C21" s="9"/>
      <c r="D21" s="9"/>
    </row>
    <row r="22" spans="1:4" x14ac:dyDescent="0.3">
      <c r="A22" s="9" t="s">
        <v>34</v>
      </c>
      <c r="B22" s="9"/>
      <c r="C22" s="9"/>
      <c r="D22" s="9"/>
    </row>
    <row r="23" spans="1:4" x14ac:dyDescent="0.3">
      <c r="A23" s="9" t="s">
        <v>35</v>
      </c>
      <c r="B23" s="9"/>
      <c r="C23" s="9"/>
      <c r="D23" s="9"/>
    </row>
    <row r="24" spans="1:4" x14ac:dyDescent="0.3">
      <c r="A24" s="9" t="s">
        <v>36</v>
      </c>
      <c r="B24" s="9"/>
      <c r="C24" s="9"/>
      <c r="D24" s="9"/>
    </row>
    <row r="25" spans="1:4" x14ac:dyDescent="0.3">
      <c r="A25" s="9" t="s">
        <v>39</v>
      </c>
      <c r="B25" s="9"/>
      <c r="C25" s="9"/>
      <c r="D25" s="9"/>
    </row>
    <row r="26" spans="1:4" x14ac:dyDescent="0.3">
      <c r="A26" s="9" t="s">
        <v>38</v>
      </c>
      <c r="B26" s="9"/>
      <c r="C26" s="9"/>
      <c r="D26" s="9"/>
    </row>
    <row r="32" spans="1:4" x14ac:dyDescent="0.3">
      <c r="A32" t="s">
        <v>8</v>
      </c>
    </row>
    <row r="34" spans="1:4" x14ac:dyDescent="0.3">
      <c r="A34" t="s">
        <v>9</v>
      </c>
      <c r="B34" t="s">
        <v>10</v>
      </c>
    </row>
    <row r="36" spans="1:4" ht="15.6" x14ac:dyDescent="0.3">
      <c r="B36" s="4" t="s">
        <v>4</v>
      </c>
      <c r="C36" s="4"/>
    </row>
    <row r="37" spans="1:4" ht="15.6" x14ac:dyDescent="0.3">
      <c r="B37" s="4" t="s">
        <v>5</v>
      </c>
      <c r="C37" s="4"/>
    </row>
    <row r="38" spans="1:4" x14ac:dyDescent="0.3">
      <c r="A38" s="5" t="s">
        <v>24</v>
      </c>
      <c r="B38" s="5"/>
      <c r="C38" s="5"/>
      <c r="D38" s="5"/>
    </row>
    <row r="39" spans="1:4" x14ac:dyDescent="0.3">
      <c r="A39" s="5"/>
      <c r="B39" s="5" t="s">
        <v>59</v>
      </c>
      <c r="C39" s="5"/>
      <c r="D39" s="5"/>
    </row>
    <row r="40" spans="1:4" x14ac:dyDescent="0.3">
      <c r="A40" s="8" t="s">
        <v>40</v>
      </c>
      <c r="B40" s="8" t="s">
        <v>42</v>
      </c>
      <c r="C40" s="6"/>
    </row>
    <row r="43" spans="1:4" ht="28.8" x14ac:dyDescent="0.3">
      <c r="A43" s="1" t="s">
        <v>0</v>
      </c>
      <c r="B43" s="2" t="s">
        <v>1</v>
      </c>
      <c r="C43" s="2" t="s">
        <v>2</v>
      </c>
      <c r="D43" s="2" t="s">
        <v>3</v>
      </c>
    </row>
    <row r="44" spans="1:4" x14ac:dyDescent="0.3">
      <c r="A44" s="3" t="s">
        <v>25</v>
      </c>
      <c r="B44" s="1">
        <v>25318.140000000003</v>
      </c>
      <c r="C44" s="1">
        <v>21936.460000000003</v>
      </c>
      <c r="D44" s="1">
        <f>B44</f>
        <v>25318.140000000003</v>
      </c>
    </row>
    <row r="45" spans="1:4" x14ac:dyDescent="0.3">
      <c r="A45" s="28" t="s">
        <v>7</v>
      </c>
      <c r="B45" s="29"/>
      <c r="C45" s="30"/>
      <c r="D45" s="1">
        <f>B44-D44</f>
        <v>0</v>
      </c>
    </row>
    <row r="47" spans="1:4" x14ac:dyDescent="0.3">
      <c r="A47" s="5" t="s">
        <v>26</v>
      </c>
    </row>
    <row r="49" spans="1:4" x14ac:dyDescent="0.3">
      <c r="A49" s="9" t="s">
        <v>27</v>
      </c>
    </row>
    <row r="50" spans="1:4" x14ac:dyDescent="0.3">
      <c r="A50" s="9" t="s">
        <v>28</v>
      </c>
      <c r="B50" s="9"/>
      <c r="C50" s="9"/>
      <c r="D50" s="9"/>
    </row>
    <row r="51" spans="1:4" x14ac:dyDescent="0.3">
      <c r="A51" s="9" t="s">
        <v>29</v>
      </c>
      <c r="B51" s="9"/>
      <c r="C51" s="9"/>
      <c r="D51" s="9"/>
    </row>
    <row r="52" spans="1:4" x14ac:dyDescent="0.3">
      <c r="A52" s="9" t="s">
        <v>30</v>
      </c>
      <c r="B52" s="9"/>
      <c r="C52" s="9"/>
      <c r="D52" s="9"/>
    </row>
    <row r="53" spans="1:4" x14ac:dyDescent="0.3">
      <c r="A53" s="9" t="s">
        <v>31</v>
      </c>
      <c r="B53" s="9"/>
      <c r="C53" s="9"/>
      <c r="D53" s="9"/>
    </row>
    <row r="54" spans="1:4" x14ac:dyDescent="0.3">
      <c r="A54" s="9" t="s">
        <v>32</v>
      </c>
      <c r="B54" s="9"/>
      <c r="C54" s="9"/>
      <c r="D54" s="9"/>
    </row>
    <row r="55" spans="1:4" x14ac:dyDescent="0.3">
      <c r="A55" s="9" t="s">
        <v>33</v>
      </c>
      <c r="B55" s="9"/>
      <c r="C55" s="9"/>
      <c r="D55" s="9"/>
    </row>
    <row r="56" spans="1:4" x14ac:dyDescent="0.3">
      <c r="A56" s="9" t="s">
        <v>34</v>
      </c>
      <c r="B56" s="9"/>
      <c r="C56" s="9"/>
      <c r="D56" s="9"/>
    </row>
    <row r="57" spans="1:4" x14ac:dyDescent="0.3">
      <c r="A57" s="9" t="s">
        <v>35</v>
      </c>
      <c r="B57" s="9"/>
      <c r="C57" s="9"/>
      <c r="D57" s="9"/>
    </row>
    <row r="58" spans="1:4" x14ac:dyDescent="0.3">
      <c r="A58" s="9" t="s">
        <v>36</v>
      </c>
      <c r="B58" s="9"/>
      <c r="C58" s="9"/>
      <c r="D58" s="9"/>
    </row>
    <row r="59" spans="1:4" x14ac:dyDescent="0.3">
      <c r="A59" s="9" t="s">
        <v>39</v>
      </c>
      <c r="B59" s="9"/>
      <c r="C59" s="9"/>
      <c r="D59" s="9"/>
    </row>
    <row r="60" spans="1:4" x14ac:dyDescent="0.3">
      <c r="A60" s="9" t="s">
        <v>38</v>
      </c>
      <c r="B60" s="9"/>
      <c r="C60" s="9"/>
      <c r="D60" s="9"/>
    </row>
    <row r="66" spans="1:4" x14ac:dyDescent="0.3">
      <c r="A66" t="s">
        <v>8</v>
      </c>
    </row>
    <row r="68" spans="1:4" x14ac:dyDescent="0.3">
      <c r="A68" t="s">
        <v>9</v>
      </c>
      <c r="B68" t="s">
        <v>10</v>
      </c>
    </row>
    <row r="71" spans="1:4" ht="15.6" x14ac:dyDescent="0.3">
      <c r="B71" s="4" t="s">
        <v>4</v>
      </c>
      <c r="C71" s="4"/>
    </row>
    <row r="72" spans="1:4" ht="15.6" x14ac:dyDescent="0.3">
      <c r="B72" s="4" t="s">
        <v>5</v>
      </c>
      <c r="C72" s="4"/>
    </row>
    <row r="73" spans="1:4" x14ac:dyDescent="0.3">
      <c r="A73" s="5" t="s">
        <v>24</v>
      </c>
      <c r="B73" s="5"/>
      <c r="C73" s="5"/>
      <c r="D73" s="5"/>
    </row>
    <row r="74" spans="1:4" x14ac:dyDescent="0.3">
      <c r="A74" s="5"/>
      <c r="B74" s="5" t="s">
        <v>59</v>
      </c>
      <c r="C74" s="5"/>
      <c r="D74" s="5"/>
    </row>
    <row r="75" spans="1:4" x14ac:dyDescent="0.3">
      <c r="A75" s="8" t="s">
        <v>40</v>
      </c>
      <c r="B75" s="8" t="s">
        <v>43</v>
      </c>
      <c r="C75" s="6"/>
    </row>
    <row r="78" spans="1:4" ht="28.8" x14ac:dyDescent="0.3">
      <c r="A78" s="1" t="s">
        <v>0</v>
      </c>
      <c r="B78" s="2" t="s">
        <v>1</v>
      </c>
      <c r="C78" s="2" t="s">
        <v>2</v>
      </c>
      <c r="D78" s="2" t="s">
        <v>3</v>
      </c>
    </row>
    <row r="79" spans="1:4" x14ac:dyDescent="0.3">
      <c r="A79" s="3" t="s">
        <v>25</v>
      </c>
      <c r="B79" s="1">
        <v>9228.7800000000007</v>
      </c>
      <c r="C79" s="1">
        <v>2667.56</v>
      </c>
      <c r="D79" s="1">
        <f>B79</f>
        <v>9228.7800000000007</v>
      </c>
    </row>
    <row r="80" spans="1:4" x14ac:dyDescent="0.3">
      <c r="A80" s="28" t="s">
        <v>7</v>
      </c>
      <c r="B80" s="29"/>
      <c r="C80" s="30"/>
      <c r="D80" s="1">
        <f>B79-D79</f>
        <v>0</v>
      </c>
    </row>
    <row r="82" spans="1:4" x14ac:dyDescent="0.3">
      <c r="A82" s="5" t="s">
        <v>26</v>
      </c>
    </row>
    <row r="84" spans="1:4" x14ac:dyDescent="0.3">
      <c r="A84" s="9" t="s">
        <v>27</v>
      </c>
    </row>
    <row r="85" spans="1:4" x14ac:dyDescent="0.3">
      <c r="A85" s="9" t="s">
        <v>28</v>
      </c>
      <c r="B85" s="9"/>
      <c r="C85" s="9"/>
      <c r="D85" s="9"/>
    </row>
    <row r="86" spans="1:4" x14ac:dyDescent="0.3">
      <c r="A86" s="9" t="s">
        <v>29</v>
      </c>
      <c r="B86" s="9"/>
      <c r="C86" s="9"/>
      <c r="D86" s="9"/>
    </row>
    <row r="87" spans="1:4" x14ac:dyDescent="0.3">
      <c r="A87" s="9" t="s">
        <v>30</v>
      </c>
      <c r="B87" s="9"/>
      <c r="C87" s="9"/>
      <c r="D87" s="9"/>
    </row>
    <row r="88" spans="1:4" x14ac:dyDescent="0.3">
      <c r="A88" s="9" t="s">
        <v>31</v>
      </c>
      <c r="B88" s="9"/>
      <c r="C88" s="9"/>
      <c r="D88" s="9"/>
    </row>
    <row r="89" spans="1:4" x14ac:dyDescent="0.3">
      <c r="A89" s="9" t="s">
        <v>32</v>
      </c>
      <c r="B89" s="9"/>
      <c r="C89" s="9"/>
      <c r="D89" s="9"/>
    </row>
    <row r="90" spans="1:4" x14ac:dyDescent="0.3">
      <c r="A90" s="9" t="s">
        <v>33</v>
      </c>
      <c r="B90" s="9"/>
      <c r="C90" s="9"/>
      <c r="D90" s="9"/>
    </row>
    <row r="91" spans="1:4" x14ac:dyDescent="0.3">
      <c r="A91" s="9" t="s">
        <v>34</v>
      </c>
      <c r="B91" s="9"/>
      <c r="C91" s="9"/>
      <c r="D91" s="9"/>
    </row>
    <row r="92" spans="1:4" x14ac:dyDescent="0.3">
      <c r="A92" s="9" t="s">
        <v>35</v>
      </c>
      <c r="B92" s="9"/>
      <c r="C92" s="9"/>
      <c r="D92" s="9"/>
    </row>
    <row r="93" spans="1:4" x14ac:dyDescent="0.3">
      <c r="A93" s="9" t="s">
        <v>36</v>
      </c>
      <c r="B93" s="9"/>
      <c r="C93" s="9"/>
      <c r="D93" s="9"/>
    </row>
    <row r="94" spans="1:4" x14ac:dyDescent="0.3">
      <c r="A94" s="9" t="s">
        <v>39</v>
      </c>
      <c r="B94" s="9"/>
      <c r="C94" s="9"/>
      <c r="D94" s="9"/>
    </row>
    <row r="95" spans="1:4" x14ac:dyDescent="0.3">
      <c r="A95" s="9" t="s">
        <v>38</v>
      </c>
      <c r="B95" s="9"/>
      <c r="C95" s="9"/>
      <c r="D95" s="9"/>
    </row>
    <row r="101" spans="1:4" x14ac:dyDescent="0.3">
      <c r="A101" t="s">
        <v>8</v>
      </c>
    </row>
    <row r="103" spans="1:4" x14ac:dyDescent="0.3">
      <c r="A103" t="s">
        <v>9</v>
      </c>
      <c r="B103" t="s">
        <v>10</v>
      </c>
    </row>
    <row r="106" spans="1:4" ht="15.6" x14ac:dyDescent="0.3">
      <c r="B106" s="4" t="s">
        <v>4</v>
      </c>
      <c r="C106" s="4"/>
    </row>
    <row r="107" spans="1:4" ht="15.6" x14ac:dyDescent="0.3">
      <c r="B107" s="4" t="s">
        <v>5</v>
      </c>
      <c r="C107" s="4"/>
    </row>
    <row r="108" spans="1:4" x14ac:dyDescent="0.3">
      <c r="A108" s="5" t="s">
        <v>24</v>
      </c>
      <c r="B108" s="5"/>
      <c r="C108" s="5"/>
      <c r="D108" s="5"/>
    </row>
    <row r="109" spans="1:4" x14ac:dyDescent="0.3">
      <c r="A109" s="5"/>
      <c r="B109" s="5" t="s">
        <v>59</v>
      </c>
      <c r="C109" s="5"/>
      <c r="D109" s="5"/>
    </row>
    <row r="110" spans="1:4" x14ac:dyDescent="0.3">
      <c r="A110" s="8" t="s">
        <v>40</v>
      </c>
      <c r="B110" s="8" t="s">
        <v>44</v>
      </c>
      <c r="C110" s="6"/>
    </row>
    <row r="113" spans="1:4" ht="28.8" x14ac:dyDescent="0.3">
      <c r="A113" s="1" t="s">
        <v>0</v>
      </c>
      <c r="B113" s="2" t="s">
        <v>1</v>
      </c>
      <c r="C113" s="2" t="s">
        <v>2</v>
      </c>
      <c r="D113" s="2" t="s">
        <v>3</v>
      </c>
    </row>
    <row r="114" spans="1:4" x14ac:dyDescent="0.3">
      <c r="A114" s="3" t="s">
        <v>25</v>
      </c>
      <c r="B114" s="1">
        <v>276829.07999999996</v>
      </c>
      <c r="C114" s="1">
        <v>261591.61</v>
      </c>
      <c r="D114" s="10">
        <f>B114</f>
        <v>276829.07999999996</v>
      </c>
    </row>
    <row r="115" spans="1:4" x14ac:dyDescent="0.3">
      <c r="A115" s="28" t="s">
        <v>7</v>
      </c>
      <c r="B115" s="29"/>
      <c r="C115" s="30"/>
      <c r="D115" s="10">
        <f>B114-D114</f>
        <v>0</v>
      </c>
    </row>
    <row r="117" spans="1:4" x14ac:dyDescent="0.3">
      <c r="A117" s="5" t="s">
        <v>26</v>
      </c>
    </row>
    <row r="119" spans="1:4" x14ac:dyDescent="0.3">
      <c r="A119" s="9" t="s">
        <v>27</v>
      </c>
    </row>
    <row r="120" spans="1:4" x14ac:dyDescent="0.3">
      <c r="A120" s="9" t="s">
        <v>28</v>
      </c>
      <c r="B120" s="9"/>
      <c r="C120" s="9"/>
      <c r="D120" s="9"/>
    </row>
    <row r="121" spans="1:4" x14ac:dyDescent="0.3">
      <c r="A121" s="9" t="s">
        <v>29</v>
      </c>
      <c r="B121" s="9"/>
      <c r="C121" s="9"/>
      <c r="D121" s="9"/>
    </row>
    <row r="122" spans="1:4" x14ac:dyDescent="0.3">
      <c r="A122" s="9" t="s">
        <v>30</v>
      </c>
      <c r="B122" s="9"/>
      <c r="C122" s="9"/>
      <c r="D122" s="9"/>
    </row>
    <row r="123" spans="1:4" x14ac:dyDescent="0.3">
      <c r="A123" s="9" t="s">
        <v>31</v>
      </c>
      <c r="B123" s="9"/>
      <c r="C123" s="9"/>
      <c r="D123" s="9"/>
    </row>
    <row r="124" spans="1:4" x14ac:dyDescent="0.3">
      <c r="A124" s="9" t="s">
        <v>32</v>
      </c>
      <c r="B124" s="9"/>
      <c r="C124" s="9"/>
      <c r="D124" s="9"/>
    </row>
    <row r="125" spans="1:4" x14ac:dyDescent="0.3">
      <c r="A125" s="9" t="s">
        <v>33</v>
      </c>
      <c r="B125" s="9"/>
      <c r="C125" s="9"/>
      <c r="D125" s="9"/>
    </row>
    <row r="126" spans="1:4" x14ac:dyDescent="0.3">
      <c r="A126" s="9" t="s">
        <v>34</v>
      </c>
      <c r="B126" s="9"/>
      <c r="C126" s="9"/>
      <c r="D126" s="9"/>
    </row>
    <row r="127" spans="1:4" x14ac:dyDescent="0.3">
      <c r="A127" s="9" t="s">
        <v>35</v>
      </c>
      <c r="B127" s="9"/>
      <c r="C127" s="9"/>
      <c r="D127" s="9"/>
    </row>
    <row r="128" spans="1:4" x14ac:dyDescent="0.3">
      <c r="A128" s="9" t="s">
        <v>36</v>
      </c>
      <c r="B128" s="9"/>
      <c r="C128" s="9"/>
      <c r="D128" s="9"/>
    </row>
    <row r="129" spans="1:4" x14ac:dyDescent="0.3">
      <c r="A129" s="9" t="s">
        <v>39</v>
      </c>
      <c r="B129" s="9"/>
      <c r="C129" s="9"/>
      <c r="D129" s="9"/>
    </row>
    <row r="130" spans="1:4" x14ac:dyDescent="0.3">
      <c r="A130" s="9" t="s">
        <v>38</v>
      </c>
      <c r="B130" s="9"/>
      <c r="C130" s="9"/>
      <c r="D130" s="9"/>
    </row>
    <row r="136" spans="1:4" x14ac:dyDescent="0.3">
      <c r="A136" t="s">
        <v>8</v>
      </c>
    </row>
    <row r="138" spans="1:4" x14ac:dyDescent="0.3">
      <c r="A138" t="s">
        <v>9</v>
      </c>
      <c r="B138" t="s">
        <v>10</v>
      </c>
    </row>
  </sheetData>
  <mergeCells count="4">
    <mergeCell ref="A115:C115"/>
    <mergeCell ref="A11:C11"/>
    <mergeCell ref="A45:C45"/>
    <mergeCell ref="A80:C8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6"/>
  <sheetViews>
    <sheetView topLeftCell="A87" workbookViewId="0">
      <selection activeCell="B104" sqref="B104:F136"/>
    </sheetView>
  </sheetViews>
  <sheetFormatPr defaultRowHeight="14.4" x14ac:dyDescent="0.3"/>
  <cols>
    <col min="1" max="1" width="5.88671875" customWidth="1"/>
    <col min="2" max="2" width="25.88671875" customWidth="1"/>
    <col min="3" max="3" width="11.6640625" customWidth="1"/>
    <col min="4" max="4" width="12.33203125" customWidth="1"/>
    <col min="5" max="5" width="11.886718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6" t="s">
        <v>51</v>
      </c>
      <c r="C6" s="31" t="s">
        <v>63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75649</v>
      </c>
      <c r="D10" s="1">
        <f>57010.91+10930</f>
        <v>67940.91</v>
      </c>
      <c r="E10" s="1">
        <f>C10</f>
        <v>75649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6" t="s">
        <v>51</v>
      </c>
      <c r="C40" s="31" t="s">
        <v>64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v>53666.1</v>
      </c>
      <c r="D44" s="1">
        <v>36807.99</v>
      </c>
      <c r="E44" s="1">
        <f>C44</f>
        <v>53666.1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6" t="s">
        <v>51</v>
      </c>
      <c r="C74" s="31" t="s">
        <v>65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v>75724.5</v>
      </c>
      <c r="D78" s="1">
        <v>66909.8</v>
      </c>
      <c r="E78" s="1">
        <f>C78</f>
        <v>75724.5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5" x14ac:dyDescent="0.3">
      <c r="B100" t="s">
        <v>8</v>
      </c>
    </row>
    <row r="102" spans="2:5" x14ac:dyDescent="0.3">
      <c r="B102" t="s">
        <v>9</v>
      </c>
      <c r="C102" t="s">
        <v>10</v>
      </c>
    </row>
    <row r="104" spans="2:5" ht="15.6" x14ac:dyDescent="0.3">
      <c r="C104" s="4" t="s">
        <v>4</v>
      </c>
      <c r="D104" s="4"/>
    </row>
    <row r="105" spans="2:5" ht="15.6" x14ac:dyDescent="0.3">
      <c r="C105" s="4" t="s">
        <v>5</v>
      </c>
      <c r="D105" s="4"/>
    </row>
    <row r="106" spans="2:5" x14ac:dyDescent="0.3">
      <c r="B106" s="5" t="s">
        <v>24</v>
      </c>
      <c r="C106" s="5"/>
      <c r="D106" s="5"/>
      <c r="E106" s="5"/>
    </row>
    <row r="107" spans="2:5" x14ac:dyDescent="0.3">
      <c r="B107" s="5"/>
      <c r="C107" s="5" t="s">
        <v>59</v>
      </c>
      <c r="D107" s="5"/>
      <c r="E107" s="5"/>
    </row>
    <row r="108" spans="2:5" x14ac:dyDescent="0.3">
      <c r="B108" s="16" t="s">
        <v>51</v>
      </c>
      <c r="C108" s="31" t="s">
        <v>66</v>
      </c>
      <c r="D108" s="31"/>
    </row>
    <row r="111" spans="2:5" ht="28.8" x14ac:dyDescent="0.3">
      <c r="B111" s="1" t="s">
        <v>0</v>
      </c>
      <c r="C111" s="2" t="s">
        <v>1</v>
      </c>
      <c r="D111" s="2" t="s">
        <v>2</v>
      </c>
      <c r="E111" s="2" t="s">
        <v>3</v>
      </c>
    </row>
    <row r="112" spans="2:5" x14ac:dyDescent="0.3">
      <c r="B112" s="3" t="s">
        <v>25</v>
      </c>
      <c r="C112" s="1">
        <v>340934</v>
      </c>
      <c r="D112" s="1">
        <v>242947.21</v>
      </c>
      <c r="E112" s="1">
        <f>C112</f>
        <v>340934</v>
      </c>
    </row>
    <row r="113" spans="2:5" x14ac:dyDescent="0.3">
      <c r="B113" s="28" t="s">
        <v>7</v>
      </c>
      <c r="C113" s="29"/>
      <c r="D113" s="30"/>
      <c r="E113" s="1">
        <f>C112-E112</f>
        <v>0</v>
      </c>
    </row>
    <row r="115" spans="2:5" x14ac:dyDescent="0.3">
      <c r="B115" s="5" t="s">
        <v>26</v>
      </c>
    </row>
    <row r="117" spans="2:5" x14ac:dyDescent="0.3">
      <c r="B117" s="9" t="s">
        <v>27</v>
      </c>
    </row>
    <row r="118" spans="2:5" x14ac:dyDescent="0.3">
      <c r="B118" s="9" t="s">
        <v>28</v>
      </c>
      <c r="C118" s="9"/>
      <c r="D118" s="9"/>
      <c r="E118" s="9"/>
    </row>
    <row r="119" spans="2:5" x14ac:dyDescent="0.3">
      <c r="B119" s="9" t="s">
        <v>29</v>
      </c>
      <c r="C119" s="9"/>
      <c r="D119" s="9"/>
      <c r="E119" s="9"/>
    </row>
    <row r="120" spans="2:5" x14ac:dyDescent="0.3">
      <c r="B120" s="9" t="s">
        <v>30</v>
      </c>
      <c r="C120" s="9"/>
      <c r="D120" s="9"/>
      <c r="E120" s="9"/>
    </row>
    <row r="121" spans="2:5" x14ac:dyDescent="0.3">
      <c r="B121" s="9" t="s">
        <v>31</v>
      </c>
      <c r="C121" s="9"/>
      <c r="D121" s="9"/>
      <c r="E121" s="9"/>
    </row>
    <row r="122" spans="2:5" x14ac:dyDescent="0.3">
      <c r="B122" s="9" t="s">
        <v>32</v>
      </c>
      <c r="C122" s="9"/>
      <c r="D122" s="9"/>
      <c r="E122" s="9"/>
    </row>
    <row r="123" spans="2:5" x14ac:dyDescent="0.3">
      <c r="B123" s="9" t="s">
        <v>33</v>
      </c>
      <c r="C123" s="9"/>
      <c r="D123" s="9"/>
      <c r="E123" s="9"/>
    </row>
    <row r="124" spans="2:5" x14ac:dyDescent="0.3">
      <c r="B124" s="9" t="s">
        <v>34</v>
      </c>
      <c r="C124" s="9"/>
      <c r="D124" s="9"/>
      <c r="E124" s="9"/>
    </row>
    <row r="125" spans="2:5" x14ac:dyDescent="0.3">
      <c r="B125" s="9" t="s">
        <v>35</v>
      </c>
      <c r="C125" s="9"/>
      <c r="D125" s="9"/>
      <c r="E125" s="9"/>
    </row>
    <row r="126" spans="2:5" x14ac:dyDescent="0.3">
      <c r="B126" s="9" t="s">
        <v>36</v>
      </c>
      <c r="C126" s="9"/>
      <c r="D126" s="9"/>
      <c r="E126" s="9"/>
    </row>
    <row r="127" spans="2:5" x14ac:dyDescent="0.3">
      <c r="B127" s="9" t="s">
        <v>39</v>
      </c>
      <c r="C127" s="9"/>
      <c r="D127" s="9"/>
      <c r="E127" s="9"/>
    </row>
    <row r="128" spans="2:5" x14ac:dyDescent="0.3">
      <c r="B128" s="9" t="s">
        <v>38</v>
      </c>
      <c r="C128" s="9"/>
      <c r="D128" s="9"/>
      <c r="E128" s="9"/>
    </row>
    <row r="134" spans="2:3" x14ac:dyDescent="0.3">
      <c r="B134" t="s">
        <v>8</v>
      </c>
    </row>
    <row r="136" spans="2:3" x14ac:dyDescent="0.3">
      <c r="B136" t="s">
        <v>9</v>
      </c>
      <c r="C136" t="s">
        <v>10</v>
      </c>
    </row>
  </sheetData>
  <mergeCells count="8">
    <mergeCell ref="C108:D108"/>
    <mergeCell ref="B113:D113"/>
    <mergeCell ref="C6:D6"/>
    <mergeCell ref="B11:D11"/>
    <mergeCell ref="C40:D40"/>
    <mergeCell ref="B45:D45"/>
    <mergeCell ref="C74:D74"/>
    <mergeCell ref="B79:D7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2"/>
  <sheetViews>
    <sheetView topLeftCell="A160" workbookViewId="0">
      <selection activeCell="A163" sqref="A163"/>
    </sheetView>
  </sheetViews>
  <sheetFormatPr defaultRowHeight="14.4" x14ac:dyDescent="0.3"/>
  <cols>
    <col min="1" max="1" width="25.88671875" customWidth="1"/>
    <col min="2" max="2" width="16.5546875" customWidth="1"/>
    <col min="3" max="3" width="13" customWidth="1"/>
    <col min="4" max="4" width="11.44140625" customWidth="1"/>
  </cols>
  <sheetData>
    <row r="3" spans="1:4" ht="15.6" x14ac:dyDescent="0.3">
      <c r="B3" s="4" t="s">
        <v>4</v>
      </c>
      <c r="C3" s="4"/>
    </row>
    <row r="4" spans="1:4" ht="15.6" x14ac:dyDescent="0.3">
      <c r="B4" s="4" t="s">
        <v>5</v>
      </c>
      <c r="C4" s="4"/>
    </row>
    <row r="5" spans="1:4" x14ac:dyDescent="0.3">
      <c r="A5" s="5" t="s">
        <v>24</v>
      </c>
      <c r="B5" s="5"/>
      <c r="C5" s="5"/>
      <c r="D5" s="5"/>
    </row>
    <row r="6" spans="1:4" x14ac:dyDescent="0.3">
      <c r="A6" s="5"/>
      <c r="B6" s="5" t="s">
        <v>59</v>
      </c>
      <c r="C6" s="5"/>
      <c r="D6" s="5"/>
    </row>
    <row r="7" spans="1:4" x14ac:dyDescent="0.3">
      <c r="A7" s="8" t="s">
        <v>23</v>
      </c>
      <c r="B7" s="8" t="s">
        <v>45</v>
      </c>
      <c r="C7" s="6"/>
    </row>
    <row r="10" spans="1:4" ht="28.8" x14ac:dyDescent="0.3">
      <c r="A10" s="1" t="s">
        <v>0</v>
      </c>
      <c r="B10" s="2" t="s">
        <v>1</v>
      </c>
      <c r="C10" s="2" t="s">
        <v>2</v>
      </c>
      <c r="D10" s="2" t="s">
        <v>3</v>
      </c>
    </row>
    <row r="11" spans="1:4" x14ac:dyDescent="0.3">
      <c r="A11" s="3" t="s">
        <v>25</v>
      </c>
      <c r="B11" s="1">
        <v>19149.480000000003</v>
      </c>
      <c r="C11" s="1">
        <v>20449.7</v>
      </c>
      <c r="D11" s="10">
        <f>B11</f>
        <v>19149.480000000003</v>
      </c>
    </row>
    <row r="12" spans="1:4" x14ac:dyDescent="0.3">
      <c r="A12" s="28" t="s">
        <v>7</v>
      </c>
      <c r="B12" s="29"/>
      <c r="C12" s="30"/>
      <c r="D12" s="10">
        <f>B11-D11</f>
        <v>0</v>
      </c>
    </row>
    <row r="14" spans="1:4" x14ac:dyDescent="0.3">
      <c r="A14" s="5" t="s">
        <v>26</v>
      </c>
    </row>
    <row r="16" spans="1:4" x14ac:dyDescent="0.3">
      <c r="A16" s="9" t="s">
        <v>27</v>
      </c>
    </row>
    <row r="17" spans="1:4" x14ac:dyDescent="0.3">
      <c r="A17" s="9" t="s">
        <v>28</v>
      </c>
      <c r="B17" s="9"/>
      <c r="C17" s="9"/>
      <c r="D17" s="9"/>
    </row>
    <row r="18" spans="1:4" x14ac:dyDescent="0.3">
      <c r="A18" s="9" t="s">
        <v>29</v>
      </c>
      <c r="B18" s="9"/>
      <c r="C18" s="9"/>
      <c r="D18" s="9"/>
    </row>
    <row r="19" spans="1:4" x14ac:dyDescent="0.3">
      <c r="A19" s="9" t="s">
        <v>30</v>
      </c>
      <c r="B19" s="9"/>
      <c r="C19" s="9"/>
      <c r="D19" s="9"/>
    </row>
    <row r="20" spans="1:4" x14ac:dyDescent="0.3">
      <c r="A20" s="9" t="s">
        <v>31</v>
      </c>
      <c r="B20" s="9"/>
      <c r="C20" s="9"/>
      <c r="D20" s="9"/>
    </row>
    <row r="21" spans="1:4" x14ac:dyDescent="0.3">
      <c r="A21" s="9" t="s">
        <v>32</v>
      </c>
      <c r="B21" s="9"/>
      <c r="C21" s="9"/>
      <c r="D21" s="9"/>
    </row>
    <row r="22" spans="1:4" x14ac:dyDescent="0.3">
      <c r="A22" s="9" t="s">
        <v>33</v>
      </c>
      <c r="B22" s="9"/>
      <c r="C22" s="9"/>
      <c r="D22" s="9"/>
    </row>
    <row r="23" spans="1:4" x14ac:dyDescent="0.3">
      <c r="A23" s="9" t="s">
        <v>34</v>
      </c>
      <c r="B23" s="9"/>
      <c r="C23" s="9"/>
      <c r="D23" s="9"/>
    </row>
    <row r="24" spans="1:4" x14ac:dyDescent="0.3">
      <c r="A24" s="9" t="s">
        <v>35</v>
      </c>
      <c r="B24" s="9"/>
      <c r="C24" s="9"/>
      <c r="D24" s="9"/>
    </row>
    <row r="25" spans="1:4" x14ac:dyDescent="0.3">
      <c r="A25" s="9" t="s">
        <v>36</v>
      </c>
      <c r="B25" s="9"/>
      <c r="C25" s="9"/>
      <c r="D25" s="9"/>
    </row>
    <row r="26" spans="1:4" x14ac:dyDescent="0.3">
      <c r="A26" s="9" t="s">
        <v>39</v>
      </c>
      <c r="B26" s="9"/>
      <c r="C26" s="9"/>
      <c r="D26" s="9"/>
    </row>
    <row r="27" spans="1:4" x14ac:dyDescent="0.3">
      <c r="A27" s="9" t="s">
        <v>38</v>
      </c>
      <c r="B27" s="9"/>
      <c r="C27" s="9"/>
      <c r="D27" s="9"/>
    </row>
    <row r="33" spans="1:4" x14ac:dyDescent="0.3">
      <c r="A33" t="s">
        <v>8</v>
      </c>
    </row>
    <row r="35" spans="1:4" x14ac:dyDescent="0.3">
      <c r="A35" t="s">
        <v>9</v>
      </c>
      <c r="B35" t="s">
        <v>10</v>
      </c>
    </row>
    <row r="37" spans="1:4" ht="15.6" x14ac:dyDescent="0.3">
      <c r="B37" s="4" t="s">
        <v>4</v>
      </c>
      <c r="C37" s="4"/>
    </row>
    <row r="38" spans="1:4" ht="15.6" x14ac:dyDescent="0.3">
      <c r="B38" s="4" t="s">
        <v>5</v>
      </c>
      <c r="C38" s="4"/>
    </row>
    <row r="39" spans="1:4" x14ac:dyDescent="0.3">
      <c r="A39" s="5" t="s">
        <v>24</v>
      </c>
      <c r="B39" s="5"/>
      <c r="C39" s="5"/>
      <c r="D39" s="5"/>
    </row>
    <row r="40" spans="1:4" x14ac:dyDescent="0.3">
      <c r="A40" s="5"/>
      <c r="B40" s="5" t="s">
        <v>59</v>
      </c>
      <c r="C40" s="5"/>
      <c r="D40" s="5"/>
    </row>
    <row r="41" spans="1:4" x14ac:dyDescent="0.3">
      <c r="A41" s="8" t="s">
        <v>23</v>
      </c>
      <c r="B41" s="8" t="s">
        <v>46</v>
      </c>
      <c r="C41" s="6"/>
    </row>
    <row r="44" spans="1:4" ht="28.8" x14ac:dyDescent="0.3">
      <c r="A44" s="1" t="s">
        <v>0</v>
      </c>
      <c r="B44" s="2" t="s">
        <v>1</v>
      </c>
      <c r="C44" s="2" t="s">
        <v>2</v>
      </c>
      <c r="D44" s="2" t="s">
        <v>3</v>
      </c>
    </row>
    <row r="45" spans="1:4" x14ac:dyDescent="0.3">
      <c r="A45" s="3" t="s">
        <v>25</v>
      </c>
      <c r="B45" s="1">
        <v>18719.400000000001</v>
      </c>
      <c r="C45" s="1">
        <v>5198.1799999999994</v>
      </c>
      <c r="D45" s="10">
        <f>B45</f>
        <v>18719.400000000001</v>
      </c>
    </row>
    <row r="46" spans="1:4" x14ac:dyDescent="0.3">
      <c r="A46" s="28" t="s">
        <v>7</v>
      </c>
      <c r="B46" s="29"/>
      <c r="C46" s="30"/>
      <c r="D46" s="10">
        <f>B45-D45</f>
        <v>0</v>
      </c>
    </row>
    <row r="48" spans="1:4" x14ac:dyDescent="0.3">
      <c r="A48" s="5" t="s">
        <v>26</v>
      </c>
    </row>
    <row r="50" spans="1:4" x14ac:dyDescent="0.3">
      <c r="A50" s="9" t="s">
        <v>27</v>
      </c>
    </row>
    <row r="51" spans="1:4" x14ac:dyDescent="0.3">
      <c r="A51" s="9" t="s">
        <v>28</v>
      </c>
      <c r="B51" s="9"/>
      <c r="C51" s="9"/>
      <c r="D51" s="9"/>
    </row>
    <row r="52" spans="1:4" x14ac:dyDescent="0.3">
      <c r="A52" s="9" t="s">
        <v>29</v>
      </c>
      <c r="B52" s="9"/>
      <c r="C52" s="9"/>
      <c r="D52" s="9"/>
    </row>
    <row r="53" spans="1:4" x14ac:dyDescent="0.3">
      <c r="A53" s="9" t="s">
        <v>30</v>
      </c>
      <c r="B53" s="9"/>
      <c r="C53" s="9"/>
      <c r="D53" s="9"/>
    </row>
    <row r="54" spans="1:4" x14ac:dyDescent="0.3">
      <c r="A54" s="9" t="s">
        <v>31</v>
      </c>
      <c r="B54" s="9"/>
      <c r="C54" s="9"/>
      <c r="D54" s="9"/>
    </row>
    <row r="55" spans="1:4" x14ac:dyDescent="0.3">
      <c r="A55" s="9" t="s">
        <v>32</v>
      </c>
      <c r="B55" s="9"/>
      <c r="C55" s="9"/>
      <c r="D55" s="9"/>
    </row>
    <row r="56" spans="1:4" x14ac:dyDescent="0.3">
      <c r="A56" s="9" t="s">
        <v>33</v>
      </c>
      <c r="B56" s="9"/>
      <c r="C56" s="9"/>
      <c r="D56" s="9"/>
    </row>
    <row r="57" spans="1:4" x14ac:dyDescent="0.3">
      <c r="A57" s="9" t="s">
        <v>34</v>
      </c>
      <c r="B57" s="9"/>
      <c r="C57" s="9"/>
      <c r="D57" s="9"/>
    </row>
    <row r="58" spans="1:4" x14ac:dyDescent="0.3">
      <c r="A58" s="9" t="s">
        <v>35</v>
      </c>
      <c r="B58" s="9"/>
      <c r="C58" s="9"/>
      <c r="D58" s="9"/>
    </row>
    <row r="59" spans="1:4" x14ac:dyDescent="0.3">
      <c r="A59" s="9" t="s">
        <v>36</v>
      </c>
      <c r="B59" s="9"/>
      <c r="C59" s="9"/>
      <c r="D59" s="9"/>
    </row>
    <row r="60" spans="1:4" x14ac:dyDescent="0.3">
      <c r="A60" s="9" t="s">
        <v>39</v>
      </c>
      <c r="B60" s="9"/>
      <c r="C60" s="9"/>
      <c r="D60" s="9"/>
    </row>
    <row r="61" spans="1:4" x14ac:dyDescent="0.3">
      <c r="A61" s="9" t="s">
        <v>38</v>
      </c>
      <c r="B61" s="9"/>
      <c r="C61" s="9"/>
      <c r="D61" s="9"/>
    </row>
    <row r="67" spans="1:4" x14ac:dyDescent="0.3">
      <c r="A67" t="s">
        <v>8</v>
      </c>
    </row>
    <row r="69" spans="1:4" x14ac:dyDescent="0.3">
      <c r="A69" t="s">
        <v>9</v>
      </c>
      <c r="B69" t="s">
        <v>10</v>
      </c>
    </row>
    <row r="71" spans="1:4" ht="15.6" x14ac:dyDescent="0.3">
      <c r="B71" s="4" t="s">
        <v>4</v>
      </c>
      <c r="C71" s="4"/>
    </row>
    <row r="72" spans="1:4" ht="15.6" x14ac:dyDescent="0.3">
      <c r="B72" s="4" t="s">
        <v>5</v>
      </c>
      <c r="C72" s="4"/>
    </row>
    <row r="73" spans="1:4" x14ac:dyDescent="0.3">
      <c r="A73" s="5" t="s">
        <v>24</v>
      </c>
      <c r="B73" s="5"/>
      <c r="C73" s="5"/>
      <c r="D73" s="5"/>
    </row>
    <row r="74" spans="1:4" x14ac:dyDescent="0.3">
      <c r="A74" s="5"/>
      <c r="B74" s="5" t="s">
        <v>59</v>
      </c>
      <c r="C74" s="5"/>
      <c r="D74" s="5"/>
    </row>
    <row r="75" spans="1:4" x14ac:dyDescent="0.3">
      <c r="A75" s="8" t="s">
        <v>23</v>
      </c>
      <c r="B75" s="8" t="s">
        <v>47</v>
      </c>
      <c r="C75" s="6"/>
    </row>
    <row r="78" spans="1:4" ht="28.8" x14ac:dyDescent="0.3">
      <c r="A78" s="1" t="s">
        <v>0</v>
      </c>
      <c r="B78" s="2" t="s">
        <v>1</v>
      </c>
      <c r="C78" s="2" t="s">
        <v>2</v>
      </c>
      <c r="D78" s="2" t="s">
        <v>3</v>
      </c>
    </row>
    <row r="79" spans="1:4" x14ac:dyDescent="0.3">
      <c r="A79" s="3" t="s">
        <v>25</v>
      </c>
      <c r="B79" s="1">
        <v>16866.12</v>
      </c>
      <c r="C79" s="1">
        <v>16311.359999999999</v>
      </c>
      <c r="D79" s="10">
        <f>B79</f>
        <v>16866.12</v>
      </c>
    </row>
    <row r="80" spans="1:4" x14ac:dyDescent="0.3">
      <c r="A80" s="28" t="s">
        <v>7</v>
      </c>
      <c r="B80" s="29"/>
      <c r="C80" s="30"/>
      <c r="D80" s="10">
        <f>B79-D79</f>
        <v>0</v>
      </c>
    </row>
    <row r="82" spans="1:4" x14ac:dyDescent="0.3">
      <c r="A82" s="5" t="s">
        <v>26</v>
      </c>
    </row>
    <row r="84" spans="1:4" x14ac:dyDescent="0.3">
      <c r="A84" s="9" t="s">
        <v>27</v>
      </c>
    </row>
    <row r="85" spans="1:4" x14ac:dyDescent="0.3">
      <c r="A85" s="9" t="s">
        <v>28</v>
      </c>
      <c r="B85" s="9"/>
      <c r="C85" s="9"/>
      <c r="D85" s="9"/>
    </row>
    <row r="86" spans="1:4" x14ac:dyDescent="0.3">
      <c r="A86" s="9" t="s">
        <v>29</v>
      </c>
      <c r="B86" s="9"/>
      <c r="C86" s="9"/>
      <c r="D86" s="9"/>
    </row>
    <row r="87" spans="1:4" x14ac:dyDescent="0.3">
      <c r="A87" s="9" t="s">
        <v>30</v>
      </c>
      <c r="B87" s="9"/>
      <c r="C87" s="9"/>
      <c r="D87" s="9"/>
    </row>
    <row r="88" spans="1:4" x14ac:dyDescent="0.3">
      <c r="A88" s="9" t="s">
        <v>31</v>
      </c>
      <c r="B88" s="9"/>
      <c r="C88" s="9"/>
      <c r="D88" s="9"/>
    </row>
    <row r="89" spans="1:4" x14ac:dyDescent="0.3">
      <c r="A89" s="9" t="s">
        <v>32</v>
      </c>
      <c r="B89" s="9"/>
      <c r="C89" s="9"/>
      <c r="D89" s="9"/>
    </row>
    <row r="90" spans="1:4" x14ac:dyDescent="0.3">
      <c r="A90" s="9" t="s">
        <v>33</v>
      </c>
      <c r="B90" s="9"/>
      <c r="C90" s="9"/>
      <c r="D90" s="9"/>
    </row>
    <row r="91" spans="1:4" x14ac:dyDescent="0.3">
      <c r="A91" s="9" t="s">
        <v>34</v>
      </c>
      <c r="B91" s="9"/>
      <c r="C91" s="9"/>
      <c r="D91" s="9"/>
    </row>
    <row r="92" spans="1:4" x14ac:dyDescent="0.3">
      <c r="A92" s="9" t="s">
        <v>35</v>
      </c>
      <c r="B92" s="9"/>
      <c r="C92" s="9"/>
      <c r="D92" s="9"/>
    </row>
    <row r="93" spans="1:4" x14ac:dyDescent="0.3">
      <c r="A93" s="9" t="s">
        <v>36</v>
      </c>
      <c r="B93" s="9"/>
      <c r="C93" s="9"/>
      <c r="D93" s="9"/>
    </row>
    <row r="94" spans="1:4" x14ac:dyDescent="0.3">
      <c r="A94" s="9" t="s">
        <v>39</v>
      </c>
      <c r="B94" s="9"/>
      <c r="C94" s="9"/>
      <c r="D94" s="9"/>
    </row>
    <row r="95" spans="1:4" x14ac:dyDescent="0.3">
      <c r="A95" s="9" t="s">
        <v>38</v>
      </c>
      <c r="B95" s="9"/>
      <c r="C95" s="9"/>
      <c r="D95" s="9"/>
    </row>
    <row r="101" spans="1:4" x14ac:dyDescent="0.3">
      <c r="A101" t="s">
        <v>8</v>
      </c>
    </row>
    <row r="103" spans="1:4" x14ac:dyDescent="0.3">
      <c r="A103" t="s">
        <v>9</v>
      </c>
      <c r="B103" t="s">
        <v>10</v>
      </c>
    </row>
    <row r="105" spans="1:4" ht="15.6" x14ac:dyDescent="0.3">
      <c r="B105" s="4" t="s">
        <v>4</v>
      </c>
      <c r="C105" s="4"/>
    </row>
    <row r="106" spans="1:4" ht="15.6" x14ac:dyDescent="0.3">
      <c r="B106" s="4" t="s">
        <v>5</v>
      </c>
      <c r="C106" s="4"/>
    </row>
    <row r="107" spans="1:4" x14ac:dyDescent="0.3">
      <c r="A107" s="5" t="s">
        <v>24</v>
      </c>
      <c r="B107" s="5"/>
      <c r="C107" s="5"/>
      <c r="D107" s="5"/>
    </row>
    <row r="108" spans="1:4" x14ac:dyDescent="0.3">
      <c r="A108" s="5"/>
      <c r="B108" s="5" t="s">
        <v>59</v>
      </c>
      <c r="C108" s="5"/>
      <c r="D108" s="5"/>
    </row>
    <row r="109" spans="1:4" x14ac:dyDescent="0.3">
      <c r="A109" s="8" t="s">
        <v>23</v>
      </c>
      <c r="B109" s="8" t="s">
        <v>48</v>
      </c>
      <c r="C109" s="6"/>
    </row>
    <row r="112" spans="1:4" ht="28.8" x14ac:dyDescent="0.3">
      <c r="A112" s="1" t="s">
        <v>0</v>
      </c>
      <c r="B112" s="2" t="s">
        <v>1</v>
      </c>
      <c r="C112" s="2" t="s">
        <v>2</v>
      </c>
      <c r="D112" s="2" t="s">
        <v>3</v>
      </c>
    </row>
    <row r="113" spans="1:4" x14ac:dyDescent="0.3">
      <c r="A113" s="3" t="s">
        <v>25</v>
      </c>
      <c r="B113" s="1">
        <v>18798.72</v>
      </c>
      <c r="C113" s="1">
        <v>20004.769999999997</v>
      </c>
      <c r="D113" s="10">
        <f>B113</f>
        <v>18798.72</v>
      </c>
    </row>
    <row r="114" spans="1:4" x14ac:dyDescent="0.3">
      <c r="A114" s="28" t="s">
        <v>7</v>
      </c>
      <c r="B114" s="29"/>
      <c r="C114" s="30"/>
      <c r="D114" s="10">
        <f>B113-D113</f>
        <v>0</v>
      </c>
    </row>
    <row r="116" spans="1:4" x14ac:dyDescent="0.3">
      <c r="A116" s="5" t="s">
        <v>26</v>
      </c>
    </row>
    <row r="118" spans="1:4" x14ac:dyDescent="0.3">
      <c r="A118" s="9" t="s">
        <v>27</v>
      </c>
    </row>
    <row r="119" spans="1:4" x14ac:dyDescent="0.3">
      <c r="A119" s="9" t="s">
        <v>28</v>
      </c>
      <c r="B119" s="9"/>
      <c r="C119" s="9"/>
      <c r="D119" s="9"/>
    </row>
    <row r="120" spans="1:4" x14ac:dyDescent="0.3">
      <c r="A120" s="9" t="s">
        <v>29</v>
      </c>
      <c r="B120" s="9"/>
      <c r="C120" s="9"/>
      <c r="D120" s="9"/>
    </row>
    <row r="121" spans="1:4" x14ac:dyDescent="0.3">
      <c r="A121" s="9" t="s">
        <v>30</v>
      </c>
      <c r="B121" s="9"/>
      <c r="C121" s="9"/>
      <c r="D121" s="9"/>
    </row>
    <row r="122" spans="1:4" x14ac:dyDescent="0.3">
      <c r="A122" s="9" t="s">
        <v>31</v>
      </c>
      <c r="B122" s="9"/>
      <c r="C122" s="9"/>
      <c r="D122" s="9"/>
    </row>
    <row r="123" spans="1:4" x14ac:dyDescent="0.3">
      <c r="A123" s="9" t="s">
        <v>32</v>
      </c>
      <c r="B123" s="9"/>
      <c r="C123" s="9"/>
      <c r="D123" s="9"/>
    </row>
    <row r="124" spans="1:4" x14ac:dyDescent="0.3">
      <c r="A124" s="9" t="s">
        <v>33</v>
      </c>
      <c r="B124" s="9"/>
      <c r="C124" s="9"/>
      <c r="D124" s="9"/>
    </row>
    <row r="125" spans="1:4" x14ac:dyDescent="0.3">
      <c r="A125" s="9" t="s">
        <v>34</v>
      </c>
      <c r="B125" s="9"/>
      <c r="C125" s="9"/>
      <c r="D125" s="9"/>
    </row>
    <row r="126" spans="1:4" x14ac:dyDescent="0.3">
      <c r="A126" s="9" t="s">
        <v>35</v>
      </c>
      <c r="B126" s="9"/>
      <c r="C126" s="9"/>
      <c r="D126" s="9"/>
    </row>
    <row r="127" spans="1:4" x14ac:dyDescent="0.3">
      <c r="A127" s="9" t="s">
        <v>36</v>
      </c>
      <c r="B127" s="9"/>
      <c r="C127" s="9"/>
      <c r="D127" s="9"/>
    </row>
    <row r="128" spans="1:4" x14ac:dyDescent="0.3">
      <c r="A128" s="9" t="s">
        <v>39</v>
      </c>
      <c r="B128" s="9"/>
      <c r="C128" s="9"/>
      <c r="D128" s="9"/>
    </row>
    <row r="129" spans="1:4" x14ac:dyDescent="0.3">
      <c r="A129" s="9" t="s">
        <v>38</v>
      </c>
      <c r="B129" s="9"/>
      <c r="C129" s="9"/>
      <c r="D129" s="9"/>
    </row>
    <row r="135" spans="1:4" x14ac:dyDescent="0.3">
      <c r="A135" t="s">
        <v>8</v>
      </c>
    </row>
    <row r="137" spans="1:4" x14ac:dyDescent="0.3">
      <c r="A137" t="s">
        <v>9</v>
      </c>
      <c r="B137" t="s">
        <v>10</v>
      </c>
    </row>
    <row r="140" spans="1:4" ht="15.6" x14ac:dyDescent="0.3">
      <c r="B140" s="4" t="s">
        <v>4</v>
      </c>
      <c r="C140" s="4"/>
    </row>
    <row r="141" spans="1:4" ht="15.6" x14ac:dyDescent="0.3">
      <c r="B141" s="4" t="s">
        <v>5</v>
      </c>
      <c r="C141" s="4"/>
    </row>
    <row r="142" spans="1:4" x14ac:dyDescent="0.3">
      <c r="A142" s="5" t="s">
        <v>24</v>
      </c>
      <c r="B142" s="5"/>
      <c r="C142" s="5"/>
      <c r="D142" s="5"/>
    </row>
    <row r="143" spans="1:4" x14ac:dyDescent="0.3">
      <c r="A143" s="5"/>
      <c r="B143" s="5" t="s">
        <v>59</v>
      </c>
      <c r="C143" s="5"/>
      <c r="D143" s="5"/>
    </row>
    <row r="144" spans="1:4" x14ac:dyDescent="0.3">
      <c r="A144" s="8" t="s">
        <v>23</v>
      </c>
      <c r="B144" s="8" t="s">
        <v>49</v>
      </c>
      <c r="C144" s="6"/>
    </row>
    <row r="147" spans="1:4" ht="28.8" x14ac:dyDescent="0.3">
      <c r="A147" s="1" t="s">
        <v>0</v>
      </c>
      <c r="B147" s="2" t="s">
        <v>1</v>
      </c>
      <c r="C147" s="2" t="s">
        <v>2</v>
      </c>
      <c r="D147" s="2" t="s">
        <v>3</v>
      </c>
    </row>
    <row r="148" spans="1:4" x14ac:dyDescent="0.3">
      <c r="A148" s="3" t="s">
        <v>25</v>
      </c>
      <c r="B148" s="1">
        <v>85850.450000000012</v>
      </c>
      <c r="C148" s="1">
        <v>82791.5</v>
      </c>
      <c r="D148" s="10">
        <f>B148</f>
        <v>85850.450000000012</v>
      </c>
    </row>
    <row r="149" spans="1:4" x14ac:dyDescent="0.3">
      <c r="A149" s="28" t="s">
        <v>7</v>
      </c>
      <c r="B149" s="29"/>
      <c r="C149" s="30"/>
      <c r="D149" s="10">
        <f>B148-D148</f>
        <v>0</v>
      </c>
    </row>
    <row r="151" spans="1:4" x14ac:dyDescent="0.3">
      <c r="A151" s="5" t="s">
        <v>26</v>
      </c>
    </row>
    <row r="153" spans="1:4" x14ac:dyDescent="0.3">
      <c r="A153" s="9" t="s">
        <v>27</v>
      </c>
    </row>
    <row r="154" spans="1:4" x14ac:dyDescent="0.3">
      <c r="A154" s="9" t="s">
        <v>28</v>
      </c>
      <c r="B154" s="9"/>
      <c r="C154" s="9"/>
      <c r="D154" s="9"/>
    </row>
    <row r="155" spans="1:4" x14ac:dyDescent="0.3">
      <c r="A155" s="9" t="s">
        <v>29</v>
      </c>
      <c r="B155" s="9"/>
      <c r="C155" s="9"/>
      <c r="D155" s="9"/>
    </row>
    <row r="156" spans="1:4" x14ac:dyDescent="0.3">
      <c r="A156" s="9" t="s">
        <v>30</v>
      </c>
      <c r="B156" s="9"/>
      <c r="C156" s="9"/>
      <c r="D156" s="9"/>
    </row>
    <row r="157" spans="1:4" x14ac:dyDescent="0.3">
      <c r="A157" s="9" t="s">
        <v>31</v>
      </c>
      <c r="B157" s="9"/>
      <c r="C157" s="9"/>
      <c r="D157" s="9"/>
    </row>
    <row r="158" spans="1:4" x14ac:dyDescent="0.3">
      <c r="A158" s="9" t="s">
        <v>32</v>
      </c>
      <c r="B158" s="9"/>
      <c r="C158" s="9"/>
      <c r="D158" s="9"/>
    </row>
    <row r="159" spans="1:4" x14ac:dyDescent="0.3">
      <c r="A159" s="9" t="s">
        <v>33</v>
      </c>
      <c r="B159" s="9"/>
      <c r="C159" s="9"/>
      <c r="D159" s="9"/>
    </row>
    <row r="160" spans="1:4" x14ac:dyDescent="0.3">
      <c r="A160" s="9" t="s">
        <v>34</v>
      </c>
      <c r="B160" s="9"/>
      <c r="C160" s="9"/>
      <c r="D160" s="9"/>
    </row>
    <row r="161" spans="1:4" x14ac:dyDescent="0.3">
      <c r="A161" s="9" t="s">
        <v>35</v>
      </c>
      <c r="B161" s="9"/>
      <c r="C161" s="9"/>
      <c r="D161" s="9"/>
    </row>
    <row r="162" spans="1:4" x14ac:dyDescent="0.3">
      <c r="A162" s="9" t="s">
        <v>36</v>
      </c>
      <c r="B162" s="9"/>
      <c r="C162" s="9"/>
      <c r="D162" s="9"/>
    </row>
    <row r="163" spans="1:4" x14ac:dyDescent="0.3">
      <c r="A163" s="9" t="s">
        <v>39</v>
      </c>
      <c r="B163" s="9"/>
      <c r="C163" s="9"/>
      <c r="D163" s="9"/>
    </row>
    <row r="164" spans="1:4" x14ac:dyDescent="0.3">
      <c r="A164" s="9" t="s">
        <v>38</v>
      </c>
      <c r="B164" s="9"/>
      <c r="C164" s="9"/>
      <c r="D164" s="9"/>
    </row>
    <row r="170" spans="1:4" x14ac:dyDescent="0.3">
      <c r="A170" t="s">
        <v>8</v>
      </c>
    </row>
    <row r="172" spans="1:4" x14ac:dyDescent="0.3">
      <c r="A172" t="s">
        <v>9</v>
      </c>
      <c r="B172" t="s">
        <v>10</v>
      </c>
    </row>
  </sheetData>
  <mergeCells count="5">
    <mergeCell ref="A114:C114"/>
    <mergeCell ref="A149:C149"/>
    <mergeCell ref="A12:C12"/>
    <mergeCell ref="A46:C46"/>
    <mergeCell ref="A80:C8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I82"/>
  <sheetViews>
    <sheetView topLeftCell="A28" workbookViewId="0">
      <selection activeCell="M46" sqref="M46"/>
    </sheetView>
  </sheetViews>
  <sheetFormatPr defaultRowHeight="14.4" x14ac:dyDescent="0.3"/>
  <cols>
    <col min="1" max="1" width="28.21875" customWidth="1"/>
    <col min="2" max="2" width="17.21875" customWidth="1"/>
    <col min="3" max="3" width="11.88671875" customWidth="1"/>
    <col min="4" max="4" width="11.21875" customWidth="1"/>
    <col min="7" max="7" width="1.21875" customWidth="1"/>
    <col min="8" max="9" width="8.88671875" hidden="1" customWidth="1"/>
  </cols>
  <sheetData>
    <row r="14" spans="1:4" ht="15.6" x14ac:dyDescent="0.3">
      <c r="B14" s="4" t="s">
        <v>4</v>
      </c>
      <c r="C14" s="4"/>
    </row>
    <row r="15" spans="1:4" ht="15.6" x14ac:dyDescent="0.3">
      <c r="B15" s="4" t="s">
        <v>5</v>
      </c>
      <c r="C15" s="4"/>
    </row>
    <row r="16" spans="1:4" x14ac:dyDescent="0.3">
      <c r="A16" s="5" t="s">
        <v>24</v>
      </c>
      <c r="B16" s="5"/>
      <c r="C16" s="5"/>
      <c r="D16" s="5"/>
    </row>
    <row r="17" spans="1:4" x14ac:dyDescent="0.3">
      <c r="A17" s="5"/>
      <c r="B17" s="5" t="s">
        <v>59</v>
      </c>
      <c r="C17" s="5"/>
      <c r="D17" s="5"/>
    </row>
    <row r="18" spans="1:4" x14ac:dyDescent="0.3">
      <c r="A18" s="8" t="s">
        <v>40</v>
      </c>
      <c r="B18" s="8" t="s">
        <v>15</v>
      </c>
      <c r="C18" s="6">
        <v>5</v>
      </c>
    </row>
    <row r="21" spans="1:4" ht="28.8" x14ac:dyDescent="0.3">
      <c r="A21" s="1" t="s">
        <v>0</v>
      </c>
      <c r="B21" s="2" t="s">
        <v>1</v>
      </c>
      <c r="C21" s="2" t="s">
        <v>2</v>
      </c>
      <c r="D21" s="2" t="s">
        <v>3</v>
      </c>
    </row>
    <row r="22" spans="1:4" x14ac:dyDescent="0.3">
      <c r="A22" s="3" t="s">
        <v>25</v>
      </c>
      <c r="B22" s="1">
        <v>99571.739999999991</v>
      </c>
      <c r="C22" s="1">
        <v>81567.149999999994</v>
      </c>
      <c r="D22" s="10">
        <f>B22</f>
        <v>99571.739999999991</v>
      </c>
    </row>
    <row r="23" spans="1:4" x14ac:dyDescent="0.3">
      <c r="A23" s="28" t="s">
        <v>7</v>
      </c>
      <c r="B23" s="29"/>
      <c r="C23" s="30"/>
      <c r="D23" s="10">
        <f>B22-D22</f>
        <v>0</v>
      </c>
    </row>
    <row r="25" spans="1:4" x14ac:dyDescent="0.3">
      <c r="A25" s="5" t="s">
        <v>26</v>
      </c>
    </row>
    <row r="27" spans="1:4" x14ac:dyDescent="0.3">
      <c r="A27" s="9" t="s">
        <v>27</v>
      </c>
    </row>
    <row r="28" spans="1:4" x14ac:dyDescent="0.3">
      <c r="A28" s="9" t="s">
        <v>28</v>
      </c>
      <c r="B28" s="9"/>
      <c r="C28" s="9"/>
      <c r="D28" s="9"/>
    </row>
    <row r="29" spans="1:4" x14ac:dyDescent="0.3">
      <c r="A29" s="9" t="s">
        <v>29</v>
      </c>
      <c r="B29" s="9"/>
      <c r="C29" s="9"/>
      <c r="D29" s="9"/>
    </row>
    <row r="30" spans="1:4" x14ac:dyDescent="0.3">
      <c r="A30" s="9" t="s">
        <v>30</v>
      </c>
      <c r="B30" s="9"/>
      <c r="C30" s="9"/>
      <c r="D30" s="9"/>
    </row>
    <row r="31" spans="1:4" x14ac:dyDescent="0.3">
      <c r="A31" s="9" t="s">
        <v>31</v>
      </c>
      <c r="B31" s="9"/>
      <c r="C31" s="9"/>
      <c r="D31" s="9"/>
    </row>
    <row r="32" spans="1:4" x14ac:dyDescent="0.3">
      <c r="A32" s="9" t="s">
        <v>32</v>
      </c>
      <c r="B32" s="9"/>
      <c r="C32" s="9"/>
      <c r="D32" s="9"/>
    </row>
    <row r="33" spans="1:4" x14ac:dyDescent="0.3">
      <c r="A33" s="9" t="s">
        <v>33</v>
      </c>
      <c r="B33" s="9"/>
      <c r="C33" s="9"/>
      <c r="D33" s="9"/>
    </row>
    <row r="34" spans="1:4" x14ac:dyDescent="0.3">
      <c r="A34" s="9" t="s">
        <v>34</v>
      </c>
      <c r="B34" s="9"/>
      <c r="C34" s="9"/>
      <c r="D34" s="9"/>
    </row>
    <row r="35" spans="1:4" x14ac:dyDescent="0.3">
      <c r="A35" s="9" t="s">
        <v>35</v>
      </c>
      <c r="B35" s="9"/>
      <c r="C35" s="9"/>
      <c r="D35" s="9"/>
    </row>
    <row r="36" spans="1:4" x14ac:dyDescent="0.3">
      <c r="A36" s="9" t="s">
        <v>36</v>
      </c>
      <c r="B36" s="9"/>
      <c r="C36" s="9"/>
      <c r="D36" s="9"/>
    </row>
    <row r="37" spans="1:4" x14ac:dyDescent="0.3">
      <c r="A37" s="9" t="s">
        <v>39</v>
      </c>
      <c r="B37" s="9"/>
      <c r="C37" s="9"/>
      <c r="D37" s="9"/>
    </row>
    <row r="38" spans="1:4" x14ac:dyDescent="0.3">
      <c r="A38" s="9" t="s">
        <v>38</v>
      </c>
      <c r="B38" s="9"/>
      <c r="C38" s="9"/>
      <c r="D38" s="9"/>
    </row>
    <row r="44" spans="1:4" x14ac:dyDescent="0.3">
      <c r="A44" t="s">
        <v>8</v>
      </c>
    </row>
    <row r="46" spans="1:4" x14ac:dyDescent="0.3">
      <c r="A46" t="s">
        <v>9</v>
      </c>
      <c r="B46" t="s">
        <v>10</v>
      </c>
    </row>
    <row r="50" spans="1:4" ht="15.6" x14ac:dyDescent="0.3">
      <c r="B50" s="4" t="s">
        <v>4</v>
      </c>
      <c r="C50" s="4"/>
    </row>
    <row r="51" spans="1:4" ht="15.6" x14ac:dyDescent="0.3">
      <c r="B51" s="4" t="s">
        <v>5</v>
      </c>
      <c r="C51" s="4"/>
    </row>
    <row r="52" spans="1:4" x14ac:dyDescent="0.3">
      <c r="A52" s="5" t="s">
        <v>24</v>
      </c>
      <c r="B52" s="5"/>
      <c r="C52" s="5"/>
      <c r="D52" s="5"/>
    </row>
    <row r="53" spans="1:4" x14ac:dyDescent="0.3">
      <c r="A53" s="5"/>
      <c r="B53" s="5" t="s">
        <v>59</v>
      </c>
      <c r="C53" s="5"/>
      <c r="D53" s="5"/>
    </row>
    <row r="54" spans="1:4" x14ac:dyDescent="0.3">
      <c r="A54" s="8" t="s">
        <v>40</v>
      </c>
      <c r="B54" s="8" t="s">
        <v>15</v>
      </c>
      <c r="C54" s="6" t="s">
        <v>16</v>
      </c>
    </row>
    <row r="57" spans="1:4" ht="28.8" x14ac:dyDescent="0.3">
      <c r="A57" s="1" t="s">
        <v>0</v>
      </c>
      <c r="B57" s="2" t="s">
        <v>1</v>
      </c>
      <c r="C57" s="2" t="s">
        <v>2</v>
      </c>
      <c r="D57" s="2" t="s">
        <v>3</v>
      </c>
    </row>
    <row r="58" spans="1:4" x14ac:dyDescent="0.3">
      <c r="A58" s="3" t="s">
        <v>25</v>
      </c>
      <c r="B58" s="1">
        <v>107736.65999999999</v>
      </c>
      <c r="C58" s="1">
        <v>105170.92</v>
      </c>
      <c r="D58" s="10">
        <f>B58</f>
        <v>107736.65999999999</v>
      </c>
    </row>
    <row r="59" spans="1:4" x14ac:dyDescent="0.3">
      <c r="A59" s="28" t="s">
        <v>7</v>
      </c>
      <c r="B59" s="29"/>
      <c r="C59" s="30"/>
      <c r="D59" s="10">
        <f>B58-D58</f>
        <v>0</v>
      </c>
    </row>
    <row r="61" spans="1:4" x14ac:dyDescent="0.3">
      <c r="A61" s="5" t="s">
        <v>26</v>
      </c>
    </row>
    <row r="63" spans="1:4" x14ac:dyDescent="0.3">
      <c r="A63" s="9" t="s">
        <v>27</v>
      </c>
    </row>
    <row r="64" spans="1:4" x14ac:dyDescent="0.3">
      <c r="A64" s="9" t="s">
        <v>28</v>
      </c>
      <c r="B64" s="9"/>
      <c r="C64" s="9"/>
      <c r="D64" s="9"/>
    </row>
    <row r="65" spans="1:4" x14ac:dyDescent="0.3">
      <c r="A65" s="9" t="s">
        <v>29</v>
      </c>
      <c r="B65" s="9"/>
      <c r="C65" s="9"/>
      <c r="D65" s="9"/>
    </row>
    <row r="66" spans="1:4" x14ac:dyDescent="0.3">
      <c r="A66" s="9" t="s">
        <v>30</v>
      </c>
      <c r="B66" s="9"/>
      <c r="C66" s="9"/>
      <c r="D66" s="9"/>
    </row>
    <row r="67" spans="1:4" x14ac:dyDescent="0.3">
      <c r="A67" s="9" t="s">
        <v>31</v>
      </c>
      <c r="B67" s="9"/>
      <c r="C67" s="9"/>
      <c r="D67" s="9"/>
    </row>
    <row r="68" spans="1:4" x14ac:dyDescent="0.3">
      <c r="A68" s="9" t="s">
        <v>32</v>
      </c>
      <c r="B68" s="9"/>
      <c r="C68" s="9"/>
      <c r="D68" s="9"/>
    </row>
    <row r="69" spans="1:4" x14ac:dyDescent="0.3">
      <c r="A69" s="9" t="s">
        <v>33</v>
      </c>
      <c r="B69" s="9"/>
      <c r="C69" s="9"/>
      <c r="D69" s="9"/>
    </row>
    <row r="70" spans="1:4" x14ac:dyDescent="0.3">
      <c r="A70" s="9" t="s">
        <v>34</v>
      </c>
      <c r="B70" s="9"/>
      <c r="C70" s="9"/>
      <c r="D70" s="9"/>
    </row>
    <row r="71" spans="1:4" x14ac:dyDescent="0.3">
      <c r="A71" s="9" t="s">
        <v>35</v>
      </c>
      <c r="B71" s="9"/>
      <c r="C71" s="9"/>
      <c r="D71" s="9"/>
    </row>
    <row r="72" spans="1:4" x14ac:dyDescent="0.3">
      <c r="A72" s="9" t="s">
        <v>36</v>
      </c>
      <c r="B72" s="9"/>
      <c r="C72" s="9"/>
      <c r="D72" s="9"/>
    </row>
    <row r="73" spans="1:4" x14ac:dyDescent="0.3">
      <c r="A73" s="9" t="s">
        <v>39</v>
      </c>
      <c r="B73" s="9"/>
      <c r="C73" s="9"/>
      <c r="D73" s="9"/>
    </row>
    <row r="74" spans="1:4" x14ac:dyDescent="0.3">
      <c r="A74" s="9" t="s">
        <v>38</v>
      </c>
      <c r="B74" s="9"/>
      <c r="C74" s="9"/>
      <c r="D74" s="9"/>
    </row>
    <row r="80" spans="1:4" x14ac:dyDescent="0.3">
      <c r="A80" t="s">
        <v>8</v>
      </c>
    </row>
    <row r="82" spans="1:2" x14ac:dyDescent="0.3">
      <c r="A82" t="s">
        <v>9</v>
      </c>
      <c r="B82" t="s">
        <v>10</v>
      </c>
    </row>
  </sheetData>
  <mergeCells count="2">
    <mergeCell ref="A23:C23"/>
    <mergeCell ref="A59:C5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opLeftCell="A10" workbookViewId="0">
      <selection activeCell="Q17" sqref="Q17"/>
    </sheetView>
  </sheetViews>
  <sheetFormatPr defaultRowHeight="14.4" x14ac:dyDescent="0.3"/>
  <cols>
    <col min="1" max="1" width="28.109375" customWidth="1"/>
    <col min="2" max="2" width="18.109375" customWidth="1"/>
    <col min="3" max="3" width="15.44140625" customWidth="1"/>
    <col min="4" max="4" width="12.6640625" customWidth="1"/>
    <col min="7" max="7" width="8" customWidth="1"/>
    <col min="8" max="9" width="8.88671875" hidden="1" customWidth="1"/>
  </cols>
  <sheetData>
    <row r="3" spans="1:4" ht="15.6" x14ac:dyDescent="0.3">
      <c r="B3" s="4" t="s">
        <v>4</v>
      </c>
      <c r="C3" s="4"/>
    </row>
    <row r="4" spans="1:4" ht="15.6" x14ac:dyDescent="0.3">
      <c r="B4" s="4" t="s">
        <v>5</v>
      </c>
      <c r="C4" s="4"/>
    </row>
    <row r="5" spans="1:4" x14ac:dyDescent="0.3">
      <c r="A5" s="5" t="s">
        <v>24</v>
      </c>
      <c r="B5" s="5"/>
      <c r="C5" s="5"/>
      <c r="D5" s="5"/>
    </row>
    <row r="6" spans="1:4" x14ac:dyDescent="0.3">
      <c r="A6" s="5"/>
      <c r="B6" s="5" t="s">
        <v>59</v>
      </c>
      <c r="C6" s="5"/>
      <c r="D6" s="5"/>
    </row>
    <row r="7" spans="1:4" x14ac:dyDescent="0.3">
      <c r="A7" s="8" t="s">
        <v>14</v>
      </c>
      <c r="B7" s="8" t="s">
        <v>50</v>
      </c>
      <c r="C7" s="6">
        <v>7</v>
      </c>
    </row>
    <row r="10" spans="1:4" ht="28.8" x14ac:dyDescent="0.3">
      <c r="A10" s="1" t="s">
        <v>0</v>
      </c>
      <c r="B10" s="2" t="s">
        <v>1</v>
      </c>
      <c r="C10" s="2" t="s">
        <v>2</v>
      </c>
      <c r="D10" s="2" t="s">
        <v>3</v>
      </c>
    </row>
    <row r="11" spans="1:4" x14ac:dyDescent="0.3">
      <c r="A11" s="3" t="s">
        <v>25</v>
      </c>
      <c r="B11" s="1">
        <v>5221.38</v>
      </c>
      <c r="C11" s="1">
        <v>4248.88</v>
      </c>
      <c r="D11" s="10">
        <f>B11</f>
        <v>5221.38</v>
      </c>
    </row>
    <row r="12" spans="1:4" x14ac:dyDescent="0.3">
      <c r="A12" s="28" t="s">
        <v>58</v>
      </c>
      <c r="B12" s="29"/>
      <c r="C12" s="30"/>
      <c r="D12" s="10">
        <f>B11-D11</f>
        <v>0</v>
      </c>
    </row>
    <row r="14" spans="1:4" x14ac:dyDescent="0.3">
      <c r="A14" s="5" t="s">
        <v>26</v>
      </c>
    </row>
    <row r="16" spans="1:4" x14ac:dyDescent="0.3">
      <c r="A16" s="9" t="s">
        <v>27</v>
      </c>
    </row>
    <row r="17" spans="1:4" x14ac:dyDescent="0.3">
      <c r="A17" s="9" t="s">
        <v>28</v>
      </c>
      <c r="B17" s="9"/>
      <c r="C17" s="9"/>
      <c r="D17" s="9"/>
    </row>
    <row r="18" spans="1:4" x14ac:dyDescent="0.3">
      <c r="A18" s="9" t="s">
        <v>29</v>
      </c>
      <c r="B18" s="9"/>
      <c r="C18" s="9"/>
      <c r="D18" s="9"/>
    </row>
    <row r="19" spans="1:4" x14ac:dyDescent="0.3">
      <c r="A19" s="9" t="s">
        <v>30</v>
      </c>
      <c r="B19" s="9"/>
      <c r="C19" s="9"/>
      <c r="D19" s="9"/>
    </row>
    <row r="20" spans="1:4" x14ac:dyDescent="0.3">
      <c r="A20" s="9" t="s">
        <v>31</v>
      </c>
      <c r="B20" s="9"/>
      <c r="C20" s="9"/>
      <c r="D20" s="9"/>
    </row>
    <row r="21" spans="1:4" x14ac:dyDescent="0.3">
      <c r="A21" s="9" t="s">
        <v>32</v>
      </c>
      <c r="B21" s="9"/>
      <c r="C21" s="9"/>
      <c r="D21" s="9"/>
    </row>
    <row r="22" spans="1:4" x14ac:dyDescent="0.3">
      <c r="A22" s="9" t="s">
        <v>33</v>
      </c>
      <c r="B22" s="9"/>
      <c r="C22" s="9"/>
      <c r="D22" s="9"/>
    </row>
    <row r="23" spans="1:4" x14ac:dyDescent="0.3">
      <c r="A23" s="9" t="s">
        <v>34</v>
      </c>
      <c r="B23" s="9"/>
      <c r="C23" s="9"/>
      <c r="D23" s="9"/>
    </row>
    <row r="24" spans="1:4" x14ac:dyDescent="0.3">
      <c r="A24" s="9" t="s">
        <v>35</v>
      </c>
      <c r="B24" s="9"/>
      <c r="C24" s="9"/>
      <c r="D24" s="9"/>
    </row>
    <row r="25" spans="1:4" x14ac:dyDescent="0.3">
      <c r="A25" s="9" t="s">
        <v>36</v>
      </c>
      <c r="B25" s="9"/>
      <c r="C25" s="9"/>
      <c r="D25" s="9"/>
    </row>
    <row r="26" spans="1:4" x14ac:dyDescent="0.3">
      <c r="A26" s="9" t="s">
        <v>38</v>
      </c>
      <c r="B26" s="9"/>
      <c r="C26" s="9"/>
      <c r="D26" s="9"/>
    </row>
    <row r="32" spans="1:4" x14ac:dyDescent="0.3">
      <c r="A32" t="s">
        <v>8</v>
      </c>
    </row>
    <row r="34" spans="1:2" x14ac:dyDescent="0.3">
      <c r="A34" t="s">
        <v>9</v>
      </c>
      <c r="B34" t="s">
        <v>10</v>
      </c>
    </row>
  </sheetData>
  <mergeCells count="1">
    <mergeCell ref="A12:C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3"/>
  <sheetViews>
    <sheetView topLeftCell="A178" zoomScaleNormal="100" workbookViewId="0">
      <selection activeCell="F219" sqref="F219"/>
    </sheetView>
  </sheetViews>
  <sheetFormatPr defaultRowHeight="14.4" x14ac:dyDescent="0.3"/>
  <cols>
    <col min="1" max="1" width="27" customWidth="1"/>
    <col min="2" max="2" width="16" customWidth="1"/>
    <col min="3" max="3" width="15.21875" customWidth="1"/>
    <col min="4" max="4" width="14.44140625" customWidth="1"/>
    <col min="6" max="6" width="6.33203125" customWidth="1"/>
    <col min="7" max="10" width="8.88671875" hidden="1" customWidth="1"/>
  </cols>
  <sheetData>
    <row r="3" spans="1:4" ht="15.6" x14ac:dyDescent="0.3">
      <c r="B3" s="4" t="s">
        <v>4</v>
      </c>
      <c r="C3" s="4"/>
    </row>
    <row r="4" spans="1:4" ht="15.6" x14ac:dyDescent="0.3">
      <c r="B4" s="4" t="s">
        <v>5</v>
      </c>
      <c r="C4" s="4"/>
    </row>
    <row r="5" spans="1:4" x14ac:dyDescent="0.3">
      <c r="A5" s="5" t="s">
        <v>24</v>
      </c>
      <c r="B5" s="5"/>
      <c r="C5" s="5"/>
      <c r="D5" s="5"/>
    </row>
    <row r="6" spans="1:4" x14ac:dyDescent="0.3">
      <c r="A6" s="5"/>
      <c r="B6" s="5" t="s">
        <v>61</v>
      </c>
      <c r="C6" s="5"/>
      <c r="D6" s="5"/>
    </row>
    <row r="7" spans="1:4" x14ac:dyDescent="0.3">
      <c r="A7" s="8" t="s">
        <v>40</v>
      </c>
      <c r="B7" s="8" t="s">
        <v>12</v>
      </c>
      <c r="C7" s="6">
        <v>2</v>
      </c>
    </row>
    <row r="10" spans="1:4" ht="28.8" x14ac:dyDescent="0.3">
      <c r="A10" s="1" t="s">
        <v>0</v>
      </c>
      <c r="B10" s="2" t="s">
        <v>1</v>
      </c>
      <c r="C10" s="2" t="s">
        <v>2</v>
      </c>
      <c r="D10" s="2" t="s">
        <v>3</v>
      </c>
    </row>
    <row r="11" spans="1:4" x14ac:dyDescent="0.3">
      <c r="A11" s="3" t="s">
        <v>25</v>
      </c>
      <c r="B11" s="1">
        <v>82343.759999999995</v>
      </c>
      <c r="C11" s="1">
        <v>78574.880000000005</v>
      </c>
      <c r="D11" s="10">
        <f>B11</f>
        <v>82343.759999999995</v>
      </c>
    </row>
    <row r="12" spans="1:4" x14ac:dyDescent="0.3">
      <c r="A12" s="28" t="s">
        <v>7</v>
      </c>
      <c r="B12" s="29"/>
      <c r="C12" s="30"/>
      <c r="D12" s="10">
        <f>B11-D11</f>
        <v>0</v>
      </c>
    </row>
    <row r="14" spans="1:4" x14ac:dyDescent="0.3">
      <c r="A14" s="5" t="s">
        <v>26</v>
      </c>
    </row>
    <row r="16" spans="1:4" x14ac:dyDescent="0.3">
      <c r="A16" s="9" t="s">
        <v>27</v>
      </c>
    </row>
    <row r="17" spans="1:4" x14ac:dyDescent="0.3">
      <c r="A17" s="9" t="s">
        <v>28</v>
      </c>
      <c r="B17" s="9"/>
      <c r="C17" s="9"/>
      <c r="D17" s="9"/>
    </row>
    <row r="18" spans="1:4" x14ac:dyDescent="0.3">
      <c r="A18" s="9" t="s">
        <v>29</v>
      </c>
      <c r="B18" s="9"/>
      <c r="C18" s="9"/>
      <c r="D18" s="9"/>
    </row>
    <row r="19" spans="1:4" x14ac:dyDescent="0.3">
      <c r="A19" s="9" t="s">
        <v>30</v>
      </c>
      <c r="B19" s="9"/>
      <c r="C19" s="9"/>
      <c r="D19" s="9"/>
    </row>
    <row r="20" spans="1:4" x14ac:dyDescent="0.3">
      <c r="A20" s="9" t="s">
        <v>31</v>
      </c>
      <c r="B20" s="9"/>
      <c r="C20" s="9"/>
      <c r="D20" s="9"/>
    </row>
    <row r="21" spans="1:4" x14ac:dyDescent="0.3">
      <c r="A21" s="9" t="s">
        <v>32</v>
      </c>
      <c r="B21" s="9"/>
      <c r="C21" s="9"/>
      <c r="D21" s="9"/>
    </row>
    <row r="22" spans="1:4" x14ac:dyDescent="0.3">
      <c r="A22" s="9" t="s">
        <v>33</v>
      </c>
      <c r="B22" s="9"/>
      <c r="C22" s="9"/>
      <c r="D22" s="9"/>
    </row>
    <row r="23" spans="1:4" x14ac:dyDescent="0.3">
      <c r="A23" s="9" t="s">
        <v>34</v>
      </c>
      <c r="B23" s="9"/>
      <c r="C23" s="9"/>
      <c r="D23" s="9"/>
    </row>
    <row r="24" spans="1:4" x14ac:dyDescent="0.3">
      <c r="A24" s="9" t="s">
        <v>35</v>
      </c>
      <c r="B24" s="9"/>
      <c r="C24" s="9"/>
      <c r="D24" s="9"/>
    </row>
    <row r="25" spans="1:4" x14ac:dyDescent="0.3">
      <c r="A25" s="9" t="s">
        <v>36</v>
      </c>
      <c r="B25" s="9"/>
      <c r="C25" s="9"/>
      <c r="D25" s="9"/>
    </row>
    <row r="26" spans="1:4" x14ac:dyDescent="0.3">
      <c r="A26" s="9" t="s">
        <v>39</v>
      </c>
      <c r="B26" s="9"/>
      <c r="C26" s="9"/>
      <c r="D26" s="9"/>
    </row>
    <row r="27" spans="1:4" x14ac:dyDescent="0.3">
      <c r="A27" s="9" t="s">
        <v>38</v>
      </c>
      <c r="B27" s="9"/>
      <c r="C27" s="9"/>
      <c r="D27" s="9"/>
    </row>
    <row r="33" spans="1:4" x14ac:dyDescent="0.3">
      <c r="A33" t="s">
        <v>8</v>
      </c>
    </row>
    <row r="35" spans="1:4" x14ac:dyDescent="0.3">
      <c r="A35" t="s">
        <v>9</v>
      </c>
      <c r="B35" t="s">
        <v>10</v>
      </c>
    </row>
    <row r="38" spans="1:4" ht="15.6" x14ac:dyDescent="0.3">
      <c r="B38" s="4" t="s">
        <v>4</v>
      </c>
      <c r="C38" s="4"/>
    </row>
    <row r="39" spans="1:4" ht="15.6" x14ac:dyDescent="0.3">
      <c r="B39" s="4" t="s">
        <v>5</v>
      </c>
      <c r="C39" s="4"/>
    </row>
    <row r="40" spans="1:4" x14ac:dyDescent="0.3">
      <c r="A40" s="5" t="s">
        <v>24</v>
      </c>
      <c r="B40" s="5"/>
      <c r="C40" s="5"/>
      <c r="D40" s="5"/>
    </row>
    <row r="41" spans="1:4" x14ac:dyDescent="0.3">
      <c r="A41" s="5"/>
      <c r="B41" s="5" t="s">
        <v>61</v>
      </c>
      <c r="C41" s="5"/>
      <c r="D41" s="5"/>
    </row>
    <row r="42" spans="1:4" x14ac:dyDescent="0.3">
      <c r="A42" s="8" t="s">
        <v>40</v>
      </c>
      <c r="B42" s="8" t="s">
        <v>12</v>
      </c>
      <c r="C42" s="6">
        <v>4</v>
      </c>
    </row>
    <row r="45" spans="1:4" ht="28.8" x14ac:dyDescent="0.3">
      <c r="A45" s="1" t="s">
        <v>0</v>
      </c>
      <c r="B45" s="2" t="s">
        <v>1</v>
      </c>
      <c r="C45" s="2" t="s">
        <v>2</v>
      </c>
      <c r="D45" s="2" t="s">
        <v>3</v>
      </c>
    </row>
    <row r="46" spans="1:4" x14ac:dyDescent="0.3">
      <c r="A46" s="3" t="s">
        <v>25</v>
      </c>
      <c r="B46" s="1">
        <v>12803.88</v>
      </c>
      <c r="C46" s="1">
        <v>12679.66</v>
      </c>
      <c r="D46" s="10">
        <f>B46</f>
        <v>12803.88</v>
      </c>
    </row>
    <row r="47" spans="1:4" x14ac:dyDescent="0.3">
      <c r="A47" s="28" t="s">
        <v>7</v>
      </c>
      <c r="B47" s="29"/>
      <c r="C47" s="30"/>
      <c r="D47" s="10">
        <f>B46-D46</f>
        <v>0</v>
      </c>
    </row>
    <row r="49" spans="1:4" x14ac:dyDescent="0.3">
      <c r="A49" s="5" t="s">
        <v>26</v>
      </c>
    </row>
    <row r="51" spans="1:4" x14ac:dyDescent="0.3">
      <c r="A51" s="9" t="s">
        <v>27</v>
      </c>
    </row>
    <row r="52" spans="1:4" x14ac:dyDescent="0.3">
      <c r="A52" s="9" t="s">
        <v>28</v>
      </c>
      <c r="B52" s="9"/>
      <c r="C52" s="9"/>
      <c r="D52" s="9"/>
    </row>
    <row r="53" spans="1:4" x14ac:dyDescent="0.3">
      <c r="A53" s="9" t="s">
        <v>29</v>
      </c>
      <c r="B53" s="9"/>
      <c r="C53" s="9"/>
      <c r="D53" s="9"/>
    </row>
    <row r="54" spans="1:4" x14ac:dyDescent="0.3">
      <c r="A54" s="9" t="s">
        <v>30</v>
      </c>
      <c r="B54" s="9"/>
      <c r="C54" s="9"/>
      <c r="D54" s="9"/>
    </row>
    <row r="55" spans="1:4" x14ac:dyDescent="0.3">
      <c r="A55" s="9" t="s">
        <v>31</v>
      </c>
      <c r="B55" s="9"/>
      <c r="C55" s="9"/>
      <c r="D55" s="9"/>
    </row>
    <row r="56" spans="1:4" x14ac:dyDescent="0.3">
      <c r="A56" s="9" t="s">
        <v>32</v>
      </c>
      <c r="B56" s="9"/>
      <c r="C56" s="9"/>
      <c r="D56" s="9"/>
    </row>
    <row r="57" spans="1:4" x14ac:dyDescent="0.3">
      <c r="A57" s="9" t="s">
        <v>33</v>
      </c>
      <c r="B57" s="9"/>
      <c r="C57" s="9"/>
      <c r="D57" s="9"/>
    </row>
    <row r="58" spans="1:4" x14ac:dyDescent="0.3">
      <c r="A58" s="9" t="s">
        <v>34</v>
      </c>
      <c r="B58" s="9"/>
      <c r="C58" s="9"/>
      <c r="D58" s="9"/>
    </row>
    <row r="59" spans="1:4" x14ac:dyDescent="0.3">
      <c r="A59" s="9" t="s">
        <v>35</v>
      </c>
      <c r="B59" s="9"/>
      <c r="C59" s="9"/>
      <c r="D59" s="9"/>
    </row>
    <row r="60" spans="1:4" x14ac:dyDescent="0.3">
      <c r="A60" s="9" t="s">
        <v>36</v>
      </c>
      <c r="B60" s="9"/>
      <c r="C60" s="9"/>
      <c r="D60" s="9"/>
    </row>
    <row r="61" spans="1:4" x14ac:dyDescent="0.3">
      <c r="A61" s="9" t="s">
        <v>39</v>
      </c>
      <c r="B61" s="9"/>
      <c r="C61" s="9"/>
      <c r="D61" s="9"/>
    </row>
    <row r="62" spans="1:4" x14ac:dyDescent="0.3">
      <c r="A62" s="9" t="s">
        <v>38</v>
      </c>
      <c r="B62" s="9"/>
      <c r="C62" s="9"/>
      <c r="D62" s="9"/>
    </row>
    <row r="68" spans="1:4" x14ac:dyDescent="0.3">
      <c r="A68" t="s">
        <v>8</v>
      </c>
    </row>
    <row r="70" spans="1:4" x14ac:dyDescent="0.3">
      <c r="A70" t="s">
        <v>9</v>
      </c>
      <c r="B70" t="s">
        <v>10</v>
      </c>
    </row>
    <row r="72" spans="1:4" ht="15.6" x14ac:dyDescent="0.3">
      <c r="B72" s="4" t="s">
        <v>4</v>
      </c>
      <c r="C72" s="4"/>
    </row>
    <row r="73" spans="1:4" ht="15.6" x14ac:dyDescent="0.3">
      <c r="B73" s="4" t="s">
        <v>5</v>
      </c>
      <c r="C73" s="4"/>
    </row>
    <row r="74" spans="1:4" x14ac:dyDescent="0.3">
      <c r="A74" s="5" t="s">
        <v>24</v>
      </c>
      <c r="B74" s="5"/>
      <c r="C74" s="5"/>
      <c r="D74" s="5"/>
    </row>
    <row r="75" spans="1:4" x14ac:dyDescent="0.3">
      <c r="A75" s="5"/>
      <c r="B75" s="5" t="s">
        <v>61</v>
      </c>
      <c r="C75" s="5"/>
      <c r="D75" s="5"/>
    </row>
    <row r="76" spans="1:4" x14ac:dyDescent="0.3">
      <c r="A76" s="8" t="s">
        <v>40</v>
      </c>
      <c r="B76" s="8" t="s">
        <v>12</v>
      </c>
      <c r="C76" s="6">
        <v>7</v>
      </c>
    </row>
    <row r="79" spans="1:4" ht="28.8" x14ac:dyDescent="0.3">
      <c r="A79" s="1" t="s">
        <v>0</v>
      </c>
      <c r="B79" s="2" t="s">
        <v>1</v>
      </c>
      <c r="C79" s="2" t="s">
        <v>2</v>
      </c>
      <c r="D79" s="2" t="s">
        <v>3</v>
      </c>
    </row>
    <row r="80" spans="1:4" x14ac:dyDescent="0.3">
      <c r="A80" s="3" t="s">
        <v>25</v>
      </c>
      <c r="B80" s="1">
        <v>53246.100000000013</v>
      </c>
      <c r="C80" s="1">
        <v>53108.060000000005</v>
      </c>
      <c r="D80" s="10">
        <f>B80</f>
        <v>53246.100000000013</v>
      </c>
    </row>
    <row r="81" spans="1:4" x14ac:dyDescent="0.3">
      <c r="A81" s="28" t="s">
        <v>7</v>
      </c>
      <c r="B81" s="29"/>
      <c r="C81" s="30"/>
      <c r="D81" s="10">
        <f>B80-D80</f>
        <v>0</v>
      </c>
    </row>
    <row r="83" spans="1:4" x14ac:dyDescent="0.3">
      <c r="A83" s="5" t="s">
        <v>26</v>
      </c>
    </row>
    <row r="85" spans="1:4" x14ac:dyDescent="0.3">
      <c r="A85" s="9" t="s">
        <v>27</v>
      </c>
    </row>
    <row r="86" spans="1:4" x14ac:dyDescent="0.3">
      <c r="A86" s="9" t="s">
        <v>28</v>
      </c>
      <c r="B86" s="9"/>
      <c r="C86" s="9"/>
      <c r="D86" s="9"/>
    </row>
    <row r="87" spans="1:4" x14ac:dyDescent="0.3">
      <c r="A87" s="9" t="s">
        <v>29</v>
      </c>
      <c r="B87" s="9"/>
      <c r="C87" s="9"/>
      <c r="D87" s="9"/>
    </row>
    <row r="88" spans="1:4" x14ac:dyDescent="0.3">
      <c r="A88" s="9" t="s">
        <v>30</v>
      </c>
      <c r="B88" s="9"/>
      <c r="C88" s="9"/>
      <c r="D88" s="9"/>
    </row>
    <row r="89" spans="1:4" x14ac:dyDescent="0.3">
      <c r="A89" s="9" t="s">
        <v>31</v>
      </c>
      <c r="B89" s="9"/>
      <c r="C89" s="9"/>
      <c r="D89" s="9"/>
    </row>
    <row r="90" spans="1:4" x14ac:dyDescent="0.3">
      <c r="A90" s="9" t="s">
        <v>32</v>
      </c>
      <c r="B90" s="9"/>
      <c r="C90" s="9"/>
      <c r="D90" s="9"/>
    </row>
    <row r="91" spans="1:4" x14ac:dyDescent="0.3">
      <c r="A91" s="9" t="s">
        <v>33</v>
      </c>
      <c r="B91" s="9"/>
      <c r="C91" s="9"/>
      <c r="D91" s="9"/>
    </row>
    <row r="92" spans="1:4" x14ac:dyDescent="0.3">
      <c r="A92" s="9" t="s">
        <v>34</v>
      </c>
      <c r="B92" s="9"/>
      <c r="C92" s="9"/>
      <c r="D92" s="9"/>
    </row>
    <row r="93" spans="1:4" x14ac:dyDescent="0.3">
      <c r="A93" s="9" t="s">
        <v>35</v>
      </c>
      <c r="B93" s="9"/>
      <c r="C93" s="9"/>
      <c r="D93" s="9"/>
    </row>
    <row r="94" spans="1:4" x14ac:dyDescent="0.3">
      <c r="A94" s="9" t="s">
        <v>36</v>
      </c>
      <c r="B94" s="9"/>
      <c r="C94" s="9"/>
      <c r="D94" s="9"/>
    </row>
    <row r="95" spans="1:4" x14ac:dyDescent="0.3">
      <c r="A95" s="9" t="s">
        <v>39</v>
      </c>
      <c r="B95" s="9"/>
      <c r="C95" s="9"/>
      <c r="D95" s="9"/>
    </row>
    <row r="96" spans="1:4" x14ac:dyDescent="0.3">
      <c r="A96" s="9" t="s">
        <v>38</v>
      </c>
      <c r="B96" s="9"/>
      <c r="C96" s="9"/>
      <c r="D96" s="9"/>
    </row>
    <row r="102" spans="1:4" x14ac:dyDescent="0.3">
      <c r="A102" t="s">
        <v>8</v>
      </c>
    </row>
    <row r="104" spans="1:4" x14ac:dyDescent="0.3">
      <c r="A104" t="s">
        <v>9</v>
      </c>
      <c r="B104" t="s">
        <v>10</v>
      </c>
    </row>
    <row r="107" spans="1:4" ht="15.6" x14ac:dyDescent="0.3">
      <c r="B107" s="4" t="s">
        <v>4</v>
      </c>
      <c r="C107" s="4"/>
    </row>
    <row r="108" spans="1:4" ht="15.6" x14ac:dyDescent="0.3">
      <c r="B108" s="4" t="s">
        <v>5</v>
      </c>
      <c r="C108" s="4"/>
    </row>
    <row r="109" spans="1:4" x14ac:dyDescent="0.3">
      <c r="A109" s="5" t="s">
        <v>24</v>
      </c>
      <c r="B109" s="5"/>
      <c r="C109" s="5"/>
      <c r="D109" s="5"/>
    </row>
    <row r="110" spans="1:4" x14ac:dyDescent="0.3">
      <c r="A110" s="5"/>
      <c r="B110" s="5" t="s">
        <v>61</v>
      </c>
      <c r="C110" s="5"/>
      <c r="D110" s="5"/>
    </row>
    <row r="111" spans="1:4" x14ac:dyDescent="0.3">
      <c r="A111" s="8" t="s">
        <v>40</v>
      </c>
      <c r="B111" s="8" t="s">
        <v>12</v>
      </c>
      <c r="C111" s="6" t="s">
        <v>13</v>
      </c>
    </row>
    <row r="114" spans="1:4" ht="28.8" x14ac:dyDescent="0.3">
      <c r="A114" s="1" t="s">
        <v>0</v>
      </c>
      <c r="B114" s="2" t="s">
        <v>1</v>
      </c>
      <c r="C114" s="2" t="s">
        <v>2</v>
      </c>
      <c r="D114" s="2" t="s">
        <v>3</v>
      </c>
    </row>
    <row r="115" spans="1:4" x14ac:dyDescent="0.3">
      <c r="A115" s="3" t="s">
        <v>25</v>
      </c>
      <c r="B115" s="1">
        <v>73480.62000000001</v>
      </c>
      <c r="C115" s="1">
        <v>60704.36</v>
      </c>
      <c r="D115" s="10">
        <f>B115</f>
        <v>73480.62000000001</v>
      </c>
    </row>
    <row r="116" spans="1:4" x14ac:dyDescent="0.3">
      <c r="A116" s="28" t="s">
        <v>7</v>
      </c>
      <c r="B116" s="29"/>
      <c r="C116" s="30"/>
      <c r="D116" s="10">
        <f>B115-D115</f>
        <v>0</v>
      </c>
    </row>
    <row r="118" spans="1:4" x14ac:dyDescent="0.3">
      <c r="A118" s="5" t="s">
        <v>26</v>
      </c>
    </row>
    <row r="120" spans="1:4" x14ac:dyDescent="0.3">
      <c r="A120" s="9" t="s">
        <v>27</v>
      </c>
    </row>
    <row r="121" spans="1:4" x14ac:dyDescent="0.3">
      <c r="A121" s="9" t="s">
        <v>28</v>
      </c>
      <c r="B121" s="9"/>
      <c r="C121" s="9"/>
      <c r="D121" s="9"/>
    </row>
    <row r="122" spans="1:4" x14ac:dyDescent="0.3">
      <c r="A122" s="9" t="s">
        <v>29</v>
      </c>
      <c r="B122" s="9"/>
      <c r="C122" s="9"/>
      <c r="D122" s="9"/>
    </row>
    <row r="123" spans="1:4" x14ac:dyDescent="0.3">
      <c r="A123" s="9" t="s">
        <v>30</v>
      </c>
      <c r="B123" s="9"/>
      <c r="C123" s="9"/>
      <c r="D123" s="9"/>
    </row>
    <row r="124" spans="1:4" x14ac:dyDescent="0.3">
      <c r="A124" s="9" t="s">
        <v>31</v>
      </c>
      <c r="B124" s="9"/>
      <c r="C124" s="9"/>
      <c r="D124" s="9"/>
    </row>
    <row r="125" spans="1:4" x14ac:dyDescent="0.3">
      <c r="A125" s="9" t="s">
        <v>32</v>
      </c>
      <c r="B125" s="9"/>
      <c r="C125" s="9"/>
      <c r="D125" s="9"/>
    </row>
    <row r="126" spans="1:4" x14ac:dyDescent="0.3">
      <c r="A126" s="9" t="s">
        <v>33</v>
      </c>
      <c r="B126" s="9"/>
      <c r="C126" s="9"/>
      <c r="D126" s="9"/>
    </row>
    <row r="127" spans="1:4" x14ac:dyDescent="0.3">
      <c r="A127" s="9" t="s">
        <v>34</v>
      </c>
      <c r="B127" s="9"/>
      <c r="C127" s="9"/>
      <c r="D127" s="9"/>
    </row>
    <row r="128" spans="1:4" x14ac:dyDescent="0.3">
      <c r="A128" s="9" t="s">
        <v>35</v>
      </c>
      <c r="B128" s="9"/>
      <c r="C128" s="9"/>
      <c r="D128" s="9"/>
    </row>
    <row r="129" spans="1:4" x14ac:dyDescent="0.3">
      <c r="A129" s="9" t="s">
        <v>36</v>
      </c>
      <c r="B129" s="9"/>
      <c r="C129" s="9"/>
      <c r="D129" s="9"/>
    </row>
    <row r="130" spans="1:4" x14ac:dyDescent="0.3">
      <c r="A130" s="9" t="s">
        <v>39</v>
      </c>
      <c r="B130" s="9"/>
      <c r="C130" s="9"/>
      <c r="D130" s="9"/>
    </row>
    <row r="131" spans="1:4" x14ac:dyDescent="0.3">
      <c r="A131" s="9" t="s">
        <v>38</v>
      </c>
      <c r="B131" s="9"/>
      <c r="C131" s="9"/>
      <c r="D131" s="9"/>
    </row>
    <row r="137" spans="1:4" x14ac:dyDescent="0.3">
      <c r="A137" t="s">
        <v>8</v>
      </c>
    </row>
    <row r="139" spans="1:4" x14ac:dyDescent="0.3">
      <c r="A139" t="s">
        <v>9</v>
      </c>
      <c r="B139" t="s">
        <v>10</v>
      </c>
    </row>
    <row r="142" spans="1:4" ht="15.6" x14ac:dyDescent="0.3">
      <c r="B142" s="4" t="s">
        <v>4</v>
      </c>
      <c r="C142" s="4"/>
    </row>
    <row r="143" spans="1:4" ht="15.6" x14ac:dyDescent="0.3">
      <c r="B143" s="4" t="s">
        <v>5</v>
      </c>
      <c r="C143" s="4"/>
    </row>
    <row r="144" spans="1:4" x14ac:dyDescent="0.3">
      <c r="A144" s="5" t="s">
        <v>24</v>
      </c>
      <c r="B144" s="5"/>
      <c r="C144" s="5"/>
      <c r="D144" s="5"/>
    </row>
    <row r="145" spans="1:4" x14ac:dyDescent="0.3">
      <c r="A145" s="5"/>
      <c r="B145" s="5" t="s">
        <v>61</v>
      </c>
      <c r="C145" s="5"/>
      <c r="D145" s="5"/>
    </row>
    <row r="146" spans="1:4" x14ac:dyDescent="0.3">
      <c r="A146" s="8" t="s">
        <v>40</v>
      </c>
      <c r="B146" s="8" t="s">
        <v>12</v>
      </c>
      <c r="C146" s="6">
        <v>11</v>
      </c>
    </row>
    <row r="149" spans="1:4" ht="28.8" x14ac:dyDescent="0.3">
      <c r="A149" s="1" t="s">
        <v>0</v>
      </c>
      <c r="B149" s="2" t="s">
        <v>1</v>
      </c>
      <c r="C149" s="2" t="s">
        <v>2</v>
      </c>
      <c r="D149" s="2" t="s">
        <v>3</v>
      </c>
    </row>
    <row r="150" spans="1:4" x14ac:dyDescent="0.3">
      <c r="A150" s="3" t="s">
        <v>25</v>
      </c>
      <c r="B150" s="1">
        <v>65418.239999999991</v>
      </c>
      <c r="C150" s="1">
        <v>63239.310000000012</v>
      </c>
      <c r="D150" s="10">
        <f>B150</f>
        <v>65418.239999999991</v>
      </c>
    </row>
    <row r="151" spans="1:4" x14ac:dyDescent="0.3">
      <c r="A151" s="28" t="s">
        <v>7</v>
      </c>
      <c r="B151" s="29"/>
      <c r="C151" s="30"/>
      <c r="D151" s="10">
        <f>B150-D150</f>
        <v>0</v>
      </c>
    </row>
    <row r="153" spans="1:4" x14ac:dyDescent="0.3">
      <c r="A153" s="5" t="s">
        <v>26</v>
      </c>
    </row>
    <row r="155" spans="1:4" x14ac:dyDescent="0.3">
      <c r="A155" s="9" t="s">
        <v>27</v>
      </c>
    </row>
    <row r="156" spans="1:4" x14ac:dyDescent="0.3">
      <c r="A156" s="9" t="s">
        <v>28</v>
      </c>
      <c r="B156" s="9"/>
      <c r="C156" s="9"/>
      <c r="D156" s="9"/>
    </row>
    <row r="157" spans="1:4" x14ac:dyDescent="0.3">
      <c r="A157" s="9" t="s">
        <v>29</v>
      </c>
      <c r="B157" s="9"/>
      <c r="C157" s="9"/>
      <c r="D157" s="9"/>
    </row>
    <row r="158" spans="1:4" x14ac:dyDescent="0.3">
      <c r="A158" s="9" t="s">
        <v>30</v>
      </c>
      <c r="B158" s="9"/>
      <c r="C158" s="9"/>
      <c r="D158" s="9"/>
    </row>
    <row r="159" spans="1:4" x14ac:dyDescent="0.3">
      <c r="A159" s="9" t="s">
        <v>31</v>
      </c>
      <c r="B159" s="9"/>
      <c r="C159" s="9"/>
      <c r="D159" s="9"/>
    </row>
    <row r="160" spans="1:4" x14ac:dyDescent="0.3">
      <c r="A160" s="9" t="s">
        <v>32</v>
      </c>
      <c r="B160" s="9"/>
      <c r="C160" s="9"/>
      <c r="D160" s="9"/>
    </row>
    <row r="161" spans="1:4" x14ac:dyDescent="0.3">
      <c r="A161" s="9" t="s">
        <v>33</v>
      </c>
      <c r="B161" s="9"/>
      <c r="C161" s="9"/>
      <c r="D161" s="9"/>
    </row>
    <row r="162" spans="1:4" x14ac:dyDescent="0.3">
      <c r="A162" s="9" t="s">
        <v>34</v>
      </c>
      <c r="B162" s="9"/>
      <c r="C162" s="9"/>
      <c r="D162" s="9"/>
    </row>
    <row r="163" spans="1:4" x14ac:dyDescent="0.3">
      <c r="A163" s="9" t="s">
        <v>35</v>
      </c>
      <c r="B163" s="9"/>
      <c r="C163" s="9"/>
      <c r="D163" s="9"/>
    </row>
    <row r="164" spans="1:4" x14ac:dyDescent="0.3">
      <c r="A164" s="9" t="s">
        <v>36</v>
      </c>
      <c r="B164" s="9"/>
      <c r="C164" s="9"/>
      <c r="D164" s="9"/>
    </row>
    <row r="165" spans="1:4" x14ac:dyDescent="0.3">
      <c r="A165" s="9" t="s">
        <v>39</v>
      </c>
      <c r="B165" s="9"/>
      <c r="C165" s="9"/>
      <c r="D165" s="9"/>
    </row>
    <row r="166" spans="1:4" x14ac:dyDescent="0.3">
      <c r="A166" s="9" t="s">
        <v>38</v>
      </c>
      <c r="B166" s="9"/>
      <c r="C166" s="9"/>
      <c r="D166" s="9"/>
    </row>
    <row r="172" spans="1:4" x14ac:dyDescent="0.3">
      <c r="A172" t="s">
        <v>8</v>
      </c>
    </row>
    <row r="174" spans="1:4" x14ac:dyDescent="0.3">
      <c r="A174" t="s">
        <v>9</v>
      </c>
      <c r="B174" t="s">
        <v>10</v>
      </c>
    </row>
    <row r="176" spans="1:4" ht="15.6" x14ac:dyDescent="0.3">
      <c r="B176" s="4" t="s">
        <v>4</v>
      </c>
      <c r="C176" s="4"/>
    </row>
    <row r="177" spans="1:4" ht="15.6" x14ac:dyDescent="0.3">
      <c r="B177" s="4" t="s">
        <v>5</v>
      </c>
      <c r="C177" s="4"/>
    </row>
    <row r="178" spans="1:4" x14ac:dyDescent="0.3">
      <c r="A178" s="5" t="s">
        <v>24</v>
      </c>
      <c r="B178" s="5"/>
      <c r="C178" s="5"/>
      <c r="D178" s="5"/>
    </row>
    <row r="179" spans="1:4" x14ac:dyDescent="0.3">
      <c r="A179" s="5"/>
      <c r="B179" s="5" t="s">
        <v>61</v>
      </c>
      <c r="C179" s="5"/>
      <c r="D179" s="5"/>
    </row>
    <row r="180" spans="1:4" x14ac:dyDescent="0.3">
      <c r="A180" s="8" t="s">
        <v>40</v>
      </c>
      <c r="B180" s="8" t="s">
        <v>12</v>
      </c>
      <c r="C180" s="6">
        <v>13</v>
      </c>
    </row>
    <row r="183" spans="1:4" ht="28.8" x14ac:dyDescent="0.3">
      <c r="A183" s="1" t="s">
        <v>0</v>
      </c>
      <c r="B183" s="2" t="s">
        <v>1</v>
      </c>
      <c r="C183" s="2" t="s">
        <v>2</v>
      </c>
      <c r="D183" s="2" t="s">
        <v>3</v>
      </c>
    </row>
    <row r="184" spans="1:4" x14ac:dyDescent="0.3">
      <c r="A184" s="3" t="s">
        <v>25</v>
      </c>
      <c r="B184" s="1">
        <v>99792.42</v>
      </c>
      <c r="C184" s="1">
        <v>77168.639999999999</v>
      </c>
      <c r="D184" s="10">
        <f>B184</f>
        <v>99792.42</v>
      </c>
    </row>
    <row r="185" spans="1:4" x14ac:dyDescent="0.3">
      <c r="A185" s="28" t="s">
        <v>7</v>
      </c>
      <c r="B185" s="29"/>
      <c r="C185" s="30"/>
      <c r="D185" s="10">
        <f>B184-D184</f>
        <v>0</v>
      </c>
    </row>
    <row r="187" spans="1:4" x14ac:dyDescent="0.3">
      <c r="A187" s="5" t="s">
        <v>26</v>
      </c>
    </row>
    <row r="189" spans="1:4" x14ac:dyDescent="0.3">
      <c r="A189" s="9" t="s">
        <v>27</v>
      </c>
    </row>
    <row r="190" spans="1:4" x14ac:dyDescent="0.3">
      <c r="A190" s="9" t="s">
        <v>28</v>
      </c>
      <c r="B190" s="9"/>
      <c r="C190" s="9"/>
      <c r="D190" s="9"/>
    </row>
    <row r="191" spans="1:4" x14ac:dyDescent="0.3">
      <c r="A191" s="9" t="s">
        <v>29</v>
      </c>
      <c r="B191" s="9"/>
      <c r="C191" s="9"/>
      <c r="D191" s="9"/>
    </row>
    <row r="192" spans="1:4" x14ac:dyDescent="0.3">
      <c r="A192" s="9" t="s">
        <v>30</v>
      </c>
      <c r="B192" s="9"/>
      <c r="C192" s="9"/>
      <c r="D192" s="9"/>
    </row>
    <row r="193" spans="1:4" x14ac:dyDescent="0.3">
      <c r="A193" s="9" t="s">
        <v>31</v>
      </c>
      <c r="B193" s="9"/>
      <c r="C193" s="9"/>
      <c r="D193" s="9"/>
    </row>
    <row r="194" spans="1:4" x14ac:dyDescent="0.3">
      <c r="A194" s="9" t="s">
        <v>32</v>
      </c>
      <c r="B194" s="9"/>
      <c r="C194" s="9"/>
      <c r="D194" s="9"/>
    </row>
    <row r="195" spans="1:4" x14ac:dyDescent="0.3">
      <c r="A195" s="9" t="s">
        <v>33</v>
      </c>
      <c r="B195" s="9"/>
      <c r="C195" s="9"/>
      <c r="D195" s="9"/>
    </row>
    <row r="196" spans="1:4" x14ac:dyDescent="0.3">
      <c r="A196" s="9" t="s">
        <v>34</v>
      </c>
      <c r="B196" s="9"/>
      <c r="C196" s="9"/>
      <c r="D196" s="9"/>
    </row>
    <row r="197" spans="1:4" x14ac:dyDescent="0.3">
      <c r="A197" s="9" t="s">
        <v>35</v>
      </c>
      <c r="B197" s="9"/>
      <c r="C197" s="9"/>
      <c r="D197" s="9"/>
    </row>
    <row r="198" spans="1:4" x14ac:dyDescent="0.3">
      <c r="A198" s="9" t="s">
        <v>36</v>
      </c>
      <c r="B198" s="9"/>
      <c r="C198" s="9"/>
      <c r="D198" s="9"/>
    </row>
    <row r="199" spans="1:4" x14ac:dyDescent="0.3">
      <c r="A199" s="9" t="s">
        <v>39</v>
      </c>
      <c r="B199" s="9"/>
      <c r="C199" s="9"/>
      <c r="D199" s="9"/>
    </row>
    <row r="200" spans="1:4" x14ac:dyDescent="0.3">
      <c r="A200" s="9" t="s">
        <v>38</v>
      </c>
      <c r="B200" s="9"/>
      <c r="C200" s="9"/>
      <c r="D200" s="9"/>
    </row>
    <row r="206" spans="1:4" x14ac:dyDescent="0.3">
      <c r="A206" t="s">
        <v>8</v>
      </c>
    </row>
    <row r="208" spans="1:4" x14ac:dyDescent="0.3">
      <c r="A208" t="s">
        <v>9</v>
      </c>
      <c r="B208" t="s">
        <v>10</v>
      </c>
    </row>
    <row r="211" spans="1:4" ht="15.6" x14ac:dyDescent="0.3">
      <c r="B211" s="4" t="s">
        <v>4</v>
      </c>
      <c r="C211" s="4"/>
    </row>
    <row r="212" spans="1:4" ht="15.6" x14ac:dyDescent="0.3">
      <c r="B212" s="4" t="s">
        <v>5</v>
      </c>
      <c r="C212" s="4"/>
    </row>
    <row r="213" spans="1:4" x14ac:dyDescent="0.3">
      <c r="A213" s="5" t="s">
        <v>24</v>
      </c>
      <c r="B213" s="5"/>
      <c r="C213" s="5"/>
      <c r="D213" s="5"/>
    </row>
    <row r="214" spans="1:4" x14ac:dyDescent="0.3">
      <c r="A214" s="5"/>
      <c r="B214" s="5" t="s">
        <v>61</v>
      </c>
      <c r="C214" s="5"/>
      <c r="D214" s="5"/>
    </row>
    <row r="215" spans="1:4" x14ac:dyDescent="0.3">
      <c r="A215" s="8" t="s">
        <v>40</v>
      </c>
      <c r="B215" s="8" t="s">
        <v>12</v>
      </c>
      <c r="C215" s="6">
        <v>15</v>
      </c>
    </row>
    <row r="218" spans="1:4" ht="28.8" x14ac:dyDescent="0.3">
      <c r="A218" s="1" t="s">
        <v>0</v>
      </c>
      <c r="B218" s="2" t="s">
        <v>1</v>
      </c>
      <c r="C218" s="2" t="s">
        <v>2</v>
      </c>
      <c r="D218" s="2" t="s">
        <v>3</v>
      </c>
    </row>
    <row r="219" spans="1:4" x14ac:dyDescent="0.3">
      <c r="A219" s="3" t="s">
        <v>25</v>
      </c>
      <c r="B219" s="1">
        <v>50801.88</v>
      </c>
      <c r="C219" s="1">
        <v>50214.899999999994</v>
      </c>
      <c r="D219" s="10">
        <f>B219</f>
        <v>50801.88</v>
      </c>
    </row>
    <row r="220" spans="1:4" x14ac:dyDescent="0.3">
      <c r="A220" s="28" t="s">
        <v>7</v>
      </c>
      <c r="B220" s="29"/>
      <c r="C220" s="30"/>
      <c r="D220" s="10">
        <f>B219-D219</f>
        <v>0</v>
      </c>
    </row>
    <row r="222" spans="1:4" x14ac:dyDescent="0.3">
      <c r="A222" s="5" t="s">
        <v>26</v>
      </c>
    </row>
    <row r="224" spans="1:4" x14ac:dyDescent="0.3">
      <c r="A224" s="9" t="s">
        <v>27</v>
      </c>
    </row>
    <row r="225" spans="1:4" x14ac:dyDescent="0.3">
      <c r="A225" s="9" t="s">
        <v>28</v>
      </c>
      <c r="B225" s="9"/>
      <c r="C225" s="9"/>
      <c r="D225" s="9"/>
    </row>
    <row r="226" spans="1:4" x14ac:dyDescent="0.3">
      <c r="A226" s="9" t="s">
        <v>29</v>
      </c>
      <c r="B226" s="9"/>
      <c r="C226" s="9"/>
      <c r="D226" s="9"/>
    </row>
    <row r="227" spans="1:4" x14ac:dyDescent="0.3">
      <c r="A227" s="9" t="s">
        <v>30</v>
      </c>
      <c r="B227" s="9"/>
      <c r="C227" s="9"/>
      <c r="D227" s="9"/>
    </row>
    <row r="228" spans="1:4" x14ac:dyDescent="0.3">
      <c r="A228" s="9" t="s">
        <v>31</v>
      </c>
      <c r="B228" s="9"/>
      <c r="C228" s="9"/>
      <c r="D228" s="9"/>
    </row>
    <row r="229" spans="1:4" x14ac:dyDescent="0.3">
      <c r="A229" s="9" t="s">
        <v>32</v>
      </c>
      <c r="B229" s="9"/>
      <c r="C229" s="9"/>
      <c r="D229" s="9"/>
    </row>
    <row r="230" spans="1:4" x14ac:dyDescent="0.3">
      <c r="A230" s="9" t="s">
        <v>33</v>
      </c>
      <c r="B230" s="9"/>
      <c r="C230" s="9"/>
      <c r="D230" s="9"/>
    </row>
    <row r="231" spans="1:4" x14ac:dyDescent="0.3">
      <c r="A231" s="9" t="s">
        <v>34</v>
      </c>
      <c r="B231" s="9"/>
      <c r="C231" s="9"/>
      <c r="D231" s="9"/>
    </row>
    <row r="232" spans="1:4" x14ac:dyDescent="0.3">
      <c r="A232" s="9" t="s">
        <v>35</v>
      </c>
      <c r="B232" s="9"/>
      <c r="C232" s="9"/>
      <c r="D232" s="9"/>
    </row>
    <row r="233" spans="1:4" x14ac:dyDescent="0.3">
      <c r="A233" s="9" t="s">
        <v>36</v>
      </c>
      <c r="B233" s="9"/>
      <c r="C233" s="9"/>
      <c r="D233" s="9"/>
    </row>
    <row r="234" spans="1:4" x14ac:dyDescent="0.3">
      <c r="A234" s="9" t="s">
        <v>39</v>
      </c>
      <c r="B234" s="9"/>
      <c r="C234" s="9"/>
      <c r="D234" s="9"/>
    </row>
    <row r="235" spans="1:4" x14ac:dyDescent="0.3">
      <c r="A235" s="9" t="s">
        <v>38</v>
      </c>
      <c r="B235" s="9"/>
      <c r="C235" s="9"/>
      <c r="D235" s="9"/>
    </row>
    <row r="241" spans="1:2" x14ac:dyDescent="0.3">
      <c r="A241" t="s">
        <v>8</v>
      </c>
    </row>
    <row r="243" spans="1:2" x14ac:dyDescent="0.3">
      <c r="A243" t="s">
        <v>9</v>
      </c>
      <c r="B243" t="s">
        <v>10</v>
      </c>
    </row>
  </sheetData>
  <mergeCells count="7">
    <mergeCell ref="A220:C220"/>
    <mergeCell ref="A12:C12"/>
    <mergeCell ref="A47:C47"/>
    <mergeCell ref="A81:C81"/>
    <mergeCell ref="A116:C116"/>
    <mergeCell ref="A151:C151"/>
    <mergeCell ref="A185:C185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29"/>
  <sheetViews>
    <sheetView topLeftCell="A121" workbookViewId="0">
      <selection activeCell="N104" sqref="N104"/>
    </sheetView>
  </sheetViews>
  <sheetFormatPr defaultRowHeight="14.4" x14ac:dyDescent="0.3"/>
  <cols>
    <col min="1" max="1" width="25.5546875" customWidth="1"/>
    <col min="2" max="2" width="19.88671875" customWidth="1"/>
    <col min="3" max="3" width="14.21875" customWidth="1"/>
    <col min="4" max="4" width="14.33203125" customWidth="1"/>
    <col min="5" max="5" width="11.33203125" customWidth="1"/>
    <col min="7" max="7" width="5.44140625" customWidth="1"/>
    <col min="8" max="10" width="8.88671875" hidden="1" customWidth="1"/>
    <col min="14" max="14" width="12.6640625" customWidth="1"/>
    <col min="15" max="15" width="10.44140625" bestFit="1" customWidth="1"/>
    <col min="19" max="19" width="10.5546875" customWidth="1"/>
  </cols>
  <sheetData>
    <row r="2" spans="1:16" ht="15.6" x14ac:dyDescent="0.3">
      <c r="B2" s="4" t="s">
        <v>4</v>
      </c>
      <c r="C2" s="4"/>
      <c r="D2" s="4"/>
    </row>
    <row r="3" spans="1:16" ht="15.6" x14ac:dyDescent="0.3">
      <c r="B3" s="4" t="s">
        <v>5</v>
      </c>
      <c r="C3" s="4"/>
      <c r="D3" s="4"/>
    </row>
    <row r="4" spans="1:16" ht="31.8" customHeight="1" x14ac:dyDescent="0.3">
      <c r="A4" s="32" t="s">
        <v>54</v>
      </c>
      <c r="B4" s="33"/>
      <c r="C4" s="33"/>
      <c r="D4" s="33"/>
      <c r="E4" s="33"/>
    </row>
    <row r="5" spans="1:16" x14ac:dyDescent="0.3">
      <c r="A5" s="5"/>
      <c r="B5" s="5" t="s">
        <v>200</v>
      </c>
      <c r="C5" s="5"/>
      <c r="D5" s="5"/>
      <c r="E5" s="5"/>
    </row>
    <row r="6" spans="1:16" x14ac:dyDescent="0.3">
      <c r="A6" s="8" t="s">
        <v>40</v>
      </c>
      <c r="B6" s="8" t="s">
        <v>6</v>
      </c>
      <c r="C6" s="6">
        <v>2</v>
      </c>
      <c r="D6" s="6"/>
    </row>
    <row r="10" spans="1:16" ht="57.6" x14ac:dyDescent="0.3">
      <c r="A10" s="1" t="s">
        <v>0</v>
      </c>
      <c r="B10" s="2" t="s">
        <v>55</v>
      </c>
      <c r="C10" s="2" t="s">
        <v>56</v>
      </c>
      <c r="D10" s="2" t="s">
        <v>57</v>
      </c>
      <c r="E10" s="2" t="s">
        <v>3</v>
      </c>
      <c r="O10">
        <v>581.80999999999995</v>
      </c>
      <c r="P10">
        <v>581.80999999999995</v>
      </c>
    </row>
    <row r="11" spans="1:16" x14ac:dyDescent="0.3">
      <c r="A11" s="3" t="s">
        <v>25</v>
      </c>
      <c r="B11" s="3">
        <v>145709.1</v>
      </c>
      <c r="C11" s="3">
        <v>114816.90999999999</v>
      </c>
      <c r="D11" s="10">
        <f>E11-B11</f>
        <v>156459.74159999998</v>
      </c>
      <c r="E11" s="10">
        <f>P11</f>
        <v>302168.84159999999</v>
      </c>
      <c r="N11">
        <v>42.02</v>
      </c>
      <c r="O11">
        <v>44.54</v>
      </c>
      <c r="P11">
        <f>(P10*N11*6)+(P10*O11*6)</f>
        <v>302168.84159999999</v>
      </c>
    </row>
    <row r="12" spans="1:16" x14ac:dyDescent="0.3">
      <c r="A12" s="3" t="s">
        <v>53</v>
      </c>
      <c r="B12" s="1"/>
      <c r="C12" s="1"/>
      <c r="D12" s="1">
        <f>C15+C16</f>
        <v>6370.98</v>
      </c>
      <c r="E12" s="10">
        <f>D12</f>
        <v>6370.98</v>
      </c>
    </row>
    <row r="13" spans="1:16" x14ac:dyDescent="0.3">
      <c r="A13" s="21"/>
      <c r="B13" s="22"/>
      <c r="C13" s="23"/>
      <c r="D13" s="23"/>
      <c r="E13" s="10"/>
    </row>
    <row r="14" spans="1:16" ht="28.8" x14ac:dyDescent="0.3">
      <c r="A14" s="37" t="s">
        <v>201</v>
      </c>
      <c r="B14" s="30"/>
      <c r="C14" s="24" t="s">
        <v>202</v>
      </c>
      <c r="D14" s="23"/>
      <c r="E14" s="10"/>
    </row>
    <row r="15" spans="1:16" x14ac:dyDescent="0.3">
      <c r="A15" s="25" t="s">
        <v>203</v>
      </c>
      <c r="B15" s="26"/>
      <c r="C15" s="23">
        <f>2373.87+2021</f>
        <v>4394.87</v>
      </c>
      <c r="D15" s="23"/>
      <c r="E15" s="10"/>
    </row>
    <row r="16" spans="1:16" x14ac:dyDescent="0.3">
      <c r="A16" s="25" t="s">
        <v>204</v>
      </c>
      <c r="B16" s="26"/>
      <c r="C16" s="23">
        <f>940.21+1035.9</f>
        <v>1976.1100000000001</v>
      </c>
      <c r="D16" s="23"/>
      <c r="E16" s="10"/>
    </row>
    <row r="17" spans="1:18" x14ac:dyDescent="0.3">
      <c r="A17" s="28" t="s">
        <v>11</v>
      </c>
      <c r="B17" s="29"/>
      <c r="C17" s="30"/>
      <c r="D17" s="13"/>
      <c r="E17" s="10">
        <f>B11+D11+D12-E11-E12</f>
        <v>-1.8189894035458565E-11</v>
      </c>
    </row>
    <row r="19" spans="1:18" x14ac:dyDescent="0.3">
      <c r="A19" s="5" t="s">
        <v>26</v>
      </c>
    </row>
    <row r="21" spans="1:18" x14ac:dyDescent="0.3">
      <c r="A21" s="9" t="s">
        <v>27</v>
      </c>
      <c r="R21" s="12"/>
    </row>
    <row r="22" spans="1:18" x14ac:dyDescent="0.3">
      <c r="A22" s="9" t="s">
        <v>28</v>
      </c>
      <c r="B22" s="9"/>
      <c r="C22" s="9"/>
      <c r="D22" s="9"/>
      <c r="E22" s="9"/>
    </row>
    <row r="23" spans="1:18" x14ac:dyDescent="0.3">
      <c r="A23" s="9" t="s">
        <v>29</v>
      </c>
      <c r="B23" s="9"/>
      <c r="C23" s="9"/>
      <c r="D23" s="9"/>
      <c r="E23" s="9"/>
    </row>
    <row r="24" spans="1:18" x14ac:dyDescent="0.3">
      <c r="A24" s="9" t="s">
        <v>30</v>
      </c>
      <c r="B24" s="9"/>
      <c r="C24" s="9"/>
      <c r="D24" s="9"/>
      <c r="E24" s="9"/>
    </row>
    <row r="25" spans="1:18" x14ac:dyDescent="0.3">
      <c r="A25" s="9" t="s">
        <v>31</v>
      </c>
      <c r="B25" s="9"/>
      <c r="C25" s="9"/>
      <c r="D25" s="9"/>
      <c r="E25" s="9"/>
    </row>
    <row r="26" spans="1:18" x14ac:dyDescent="0.3">
      <c r="A26" s="9" t="s">
        <v>32</v>
      </c>
      <c r="B26" s="9"/>
      <c r="C26" s="9"/>
      <c r="D26" s="9"/>
      <c r="E26" s="9"/>
    </row>
    <row r="27" spans="1:18" x14ac:dyDescent="0.3">
      <c r="A27" s="9" t="s">
        <v>33</v>
      </c>
      <c r="B27" s="9"/>
      <c r="C27" s="9"/>
      <c r="D27" s="9"/>
      <c r="E27" s="9"/>
    </row>
    <row r="28" spans="1:18" x14ac:dyDescent="0.3">
      <c r="A28" s="9" t="s">
        <v>34</v>
      </c>
      <c r="B28" s="9"/>
      <c r="C28" s="9"/>
      <c r="D28" s="9"/>
      <c r="E28" s="9"/>
    </row>
    <row r="29" spans="1:18" x14ac:dyDescent="0.3">
      <c r="A29" s="9" t="s">
        <v>35</v>
      </c>
      <c r="B29" s="9"/>
      <c r="C29" s="9"/>
      <c r="D29" s="9"/>
      <c r="E29" s="9"/>
    </row>
    <row r="30" spans="1:18" x14ac:dyDescent="0.3">
      <c r="A30" s="9" t="s">
        <v>36</v>
      </c>
      <c r="B30" s="9"/>
      <c r="C30" s="9"/>
      <c r="D30" s="9"/>
      <c r="E30" s="9"/>
    </row>
    <row r="31" spans="1:18" x14ac:dyDescent="0.3">
      <c r="A31" s="9" t="s">
        <v>37</v>
      </c>
      <c r="B31" s="9"/>
      <c r="C31" s="9"/>
      <c r="D31" s="9"/>
      <c r="E31" s="9"/>
    </row>
    <row r="32" spans="1:18" x14ac:dyDescent="0.3">
      <c r="A32" s="9" t="s">
        <v>39</v>
      </c>
      <c r="B32" s="9"/>
      <c r="C32" s="9"/>
      <c r="D32" s="9"/>
      <c r="E32" s="9"/>
    </row>
    <row r="33" spans="1:5" x14ac:dyDescent="0.3">
      <c r="A33" s="9" t="s">
        <v>38</v>
      </c>
      <c r="B33" s="9"/>
      <c r="C33" s="9"/>
      <c r="D33" s="9"/>
      <c r="E33" s="9"/>
    </row>
    <row r="39" spans="1:5" x14ac:dyDescent="0.3">
      <c r="A39" t="s">
        <v>8</v>
      </c>
    </row>
    <row r="41" spans="1:5" x14ac:dyDescent="0.3">
      <c r="A41" t="s">
        <v>9</v>
      </c>
      <c r="B41" t="s">
        <v>10</v>
      </c>
    </row>
    <row r="45" spans="1:5" ht="15.6" x14ac:dyDescent="0.3">
      <c r="B45" s="4" t="s">
        <v>4</v>
      </c>
      <c r="C45" s="4"/>
      <c r="D45" s="4"/>
    </row>
    <row r="46" spans="1:5" ht="15.6" x14ac:dyDescent="0.3">
      <c r="B46" s="4" t="s">
        <v>5</v>
      </c>
      <c r="C46" s="4"/>
      <c r="D46" s="4"/>
    </row>
    <row r="47" spans="1:5" ht="31.8" customHeight="1" x14ac:dyDescent="0.3">
      <c r="A47" s="32" t="s">
        <v>54</v>
      </c>
      <c r="B47" s="33"/>
      <c r="C47" s="33"/>
      <c r="D47" s="33"/>
      <c r="E47" s="33"/>
    </row>
    <row r="48" spans="1:5" x14ac:dyDescent="0.3">
      <c r="A48" s="5"/>
      <c r="B48" s="5" t="s">
        <v>199</v>
      </c>
      <c r="C48" s="5"/>
      <c r="D48" s="5"/>
      <c r="E48" s="5"/>
    </row>
    <row r="49" spans="1:18" x14ac:dyDescent="0.3">
      <c r="A49" s="8" t="s">
        <v>51</v>
      </c>
      <c r="B49" s="8" t="s">
        <v>52</v>
      </c>
      <c r="C49" s="6">
        <v>12</v>
      </c>
      <c r="D49" s="6"/>
    </row>
    <row r="52" spans="1:18" ht="57.6" x14ac:dyDescent="0.3">
      <c r="A52" s="1" t="s">
        <v>0</v>
      </c>
      <c r="B52" s="2" t="s">
        <v>55</v>
      </c>
      <c r="C52" s="2" t="s">
        <v>56</v>
      </c>
      <c r="D52" s="2" t="s">
        <v>57</v>
      </c>
      <c r="E52" s="2" t="s">
        <v>3</v>
      </c>
      <c r="P52">
        <v>3054.9</v>
      </c>
    </row>
    <row r="53" spans="1:18" x14ac:dyDescent="0.3">
      <c r="A53" s="3" t="s">
        <v>25</v>
      </c>
      <c r="B53" s="3">
        <v>805457.92000000016</v>
      </c>
      <c r="C53" s="3">
        <v>710696.09000000008</v>
      </c>
      <c r="D53" s="10">
        <f>E53-B53</f>
        <v>451938.91999999969</v>
      </c>
      <c r="E53" s="10">
        <f>P53</f>
        <v>1257396.8399999999</v>
      </c>
      <c r="N53">
        <v>33.299999999999997</v>
      </c>
      <c r="O53">
        <v>35.299999999999997</v>
      </c>
      <c r="P53">
        <f>(N53*6*P52)+(O53*6*P52)</f>
        <v>1257396.8399999999</v>
      </c>
    </row>
    <row r="54" spans="1:18" x14ac:dyDescent="0.3">
      <c r="A54" s="3" t="s">
        <v>53</v>
      </c>
      <c r="B54" s="1"/>
      <c r="C54" s="1"/>
      <c r="D54" s="1">
        <f>C57+C58+C59</f>
        <v>249670</v>
      </c>
      <c r="E54" s="10">
        <f>D54</f>
        <v>249670</v>
      </c>
    </row>
    <row r="55" spans="1:18" x14ac:dyDescent="0.3">
      <c r="A55" s="25"/>
      <c r="B55" s="26"/>
      <c r="C55" s="27"/>
      <c r="D55" s="23"/>
      <c r="E55" s="10"/>
    </row>
    <row r="56" spans="1:18" ht="28.8" x14ac:dyDescent="0.3">
      <c r="A56" s="37" t="s">
        <v>201</v>
      </c>
      <c r="B56" s="30"/>
      <c r="C56" s="24" t="s">
        <v>202</v>
      </c>
      <c r="D56" s="23"/>
      <c r="E56" s="10"/>
    </row>
    <row r="57" spans="1:18" x14ac:dyDescent="0.3">
      <c r="A57" s="25" t="s">
        <v>206</v>
      </c>
      <c r="B57" s="26"/>
      <c r="C57" s="27">
        <f>74154+170036</f>
        <v>244190</v>
      </c>
      <c r="D57" s="23"/>
      <c r="E57" s="10"/>
    </row>
    <row r="58" spans="1:18" x14ac:dyDescent="0.3">
      <c r="A58" s="25" t="s">
        <v>204</v>
      </c>
      <c r="B58" s="26"/>
      <c r="C58" s="27">
        <f>3363</f>
        <v>3363</v>
      </c>
      <c r="D58" s="23"/>
      <c r="E58" s="10"/>
    </row>
    <row r="59" spans="1:18" x14ac:dyDescent="0.3">
      <c r="A59" s="25" t="s">
        <v>207</v>
      </c>
      <c r="B59" s="26"/>
      <c r="C59" s="27">
        <v>2117</v>
      </c>
      <c r="D59" s="23"/>
      <c r="E59" s="10"/>
    </row>
    <row r="60" spans="1:18" x14ac:dyDescent="0.3">
      <c r="A60" s="25"/>
      <c r="B60" s="26"/>
      <c r="C60" s="27"/>
      <c r="D60" s="23"/>
      <c r="E60" s="10"/>
    </row>
    <row r="61" spans="1:18" ht="34.200000000000003" customHeight="1" x14ac:dyDescent="0.3">
      <c r="A61" s="34" t="s">
        <v>58</v>
      </c>
      <c r="B61" s="35"/>
      <c r="C61" s="36"/>
      <c r="D61" s="13"/>
      <c r="E61" s="10">
        <f>B55+D55+D56-E55-E56</f>
        <v>0</v>
      </c>
    </row>
    <row r="63" spans="1:18" x14ac:dyDescent="0.3">
      <c r="A63" s="5" t="s">
        <v>26</v>
      </c>
      <c r="R63" s="12"/>
    </row>
    <row r="65" spans="1:5" x14ac:dyDescent="0.3">
      <c r="A65" s="9" t="s">
        <v>27</v>
      </c>
    </row>
    <row r="66" spans="1:5" x14ac:dyDescent="0.3">
      <c r="A66" s="9" t="s">
        <v>28</v>
      </c>
      <c r="B66" s="9"/>
      <c r="C66" s="9"/>
      <c r="D66" s="9"/>
      <c r="E66" s="9"/>
    </row>
    <row r="67" spans="1:5" x14ac:dyDescent="0.3">
      <c r="A67" s="9" t="s">
        <v>29</v>
      </c>
      <c r="B67" s="9"/>
      <c r="C67" s="9"/>
      <c r="D67" s="9"/>
      <c r="E67" s="9"/>
    </row>
    <row r="68" spans="1:5" x14ac:dyDescent="0.3">
      <c r="A68" s="9" t="s">
        <v>30</v>
      </c>
      <c r="B68" s="9"/>
      <c r="C68" s="9"/>
      <c r="D68" s="9"/>
      <c r="E68" s="9"/>
    </row>
    <row r="69" spans="1:5" x14ac:dyDescent="0.3">
      <c r="A69" s="9" t="s">
        <v>31</v>
      </c>
      <c r="B69" s="9"/>
      <c r="C69" s="9"/>
      <c r="D69" s="9"/>
      <c r="E69" s="9"/>
    </row>
    <row r="70" spans="1:5" x14ac:dyDescent="0.3">
      <c r="A70" s="9" t="s">
        <v>32</v>
      </c>
      <c r="B70" s="9"/>
      <c r="C70" s="9"/>
      <c r="D70" s="9"/>
      <c r="E70" s="9"/>
    </row>
    <row r="71" spans="1:5" x14ac:dyDescent="0.3">
      <c r="A71" s="9" t="s">
        <v>33</v>
      </c>
      <c r="B71" s="9"/>
      <c r="C71" s="9"/>
      <c r="D71" s="9"/>
      <c r="E71" s="9"/>
    </row>
    <row r="72" spans="1:5" x14ac:dyDescent="0.3">
      <c r="A72" s="9" t="s">
        <v>34</v>
      </c>
      <c r="B72" s="9"/>
      <c r="C72" s="9"/>
      <c r="D72" s="9"/>
      <c r="E72" s="9"/>
    </row>
    <row r="73" spans="1:5" x14ac:dyDescent="0.3">
      <c r="A73" s="9" t="s">
        <v>35</v>
      </c>
      <c r="B73" s="9"/>
      <c r="C73" s="9"/>
      <c r="D73" s="9"/>
      <c r="E73" s="9"/>
    </row>
    <row r="74" spans="1:5" x14ac:dyDescent="0.3">
      <c r="A74" s="9" t="s">
        <v>36</v>
      </c>
      <c r="B74" s="9"/>
      <c r="C74" s="9"/>
      <c r="D74" s="9"/>
      <c r="E74" s="9"/>
    </row>
    <row r="75" spans="1:5" x14ac:dyDescent="0.3">
      <c r="A75" s="9" t="s">
        <v>37</v>
      </c>
      <c r="B75" s="9"/>
      <c r="C75" s="9"/>
      <c r="D75" s="9"/>
      <c r="E75" s="9"/>
    </row>
    <row r="76" spans="1:5" x14ac:dyDescent="0.3">
      <c r="A76" s="9" t="s">
        <v>39</v>
      </c>
      <c r="B76" s="9"/>
      <c r="C76" s="9"/>
      <c r="D76" s="9"/>
      <c r="E76" s="9"/>
    </row>
    <row r="77" spans="1:5" x14ac:dyDescent="0.3">
      <c r="A77" s="9" t="s">
        <v>38</v>
      </c>
      <c r="B77" s="9"/>
      <c r="C77" s="9"/>
      <c r="D77" s="9"/>
      <c r="E77" s="9"/>
    </row>
    <row r="83" spans="1:16" x14ac:dyDescent="0.3">
      <c r="A83" t="s">
        <v>8</v>
      </c>
    </row>
    <row r="85" spans="1:16" x14ac:dyDescent="0.3">
      <c r="A85" t="s">
        <v>9</v>
      </c>
      <c r="B85" t="s">
        <v>10</v>
      </c>
    </row>
    <row r="89" spans="1:16" ht="15.6" x14ac:dyDescent="0.3">
      <c r="B89" s="4" t="s">
        <v>4</v>
      </c>
      <c r="C89" s="4"/>
      <c r="D89" s="4"/>
    </row>
    <row r="90" spans="1:16" ht="15.6" x14ac:dyDescent="0.3">
      <c r="B90" s="4" t="s">
        <v>5</v>
      </c>
      <c r="C90" s="4"/>
      <c r="D90" s="4"/>
    </row>
    <row r="91" spans="1:16" ht="37.799999999999997" customHeight="1" x14ac:dyDescent="0.3">
      <c r="A91" s="32" t="s">
        <v>54</v>
      </c>
      <c r="B91" s="33"/>
      <c r="C91" s="33"/>
      <c r="D91" s="33"/>
      <c r="E91" s="33"/>
    </row>
    <row r="92" spans="1:16" x14ac:dyDescent="0.3">
      <c r="A92" s="5"/>
      <c r="B92" s="5" t="s">
        <v>199</v>
      </c>
      <c r="C92" s="5"/>
      <c r="D92" s="5"/>
      <c r="E92" s="5"/>
    </row>
    <row r="93" spans="1:16" x14ac:dyDescent="0.3">
      <c r="A93" s="8" t="s">
        <v>51</v>
      </c>
      <c r="B93" s="8" t="s">
        <v>52</v>
      </c>
      <c r="C93" s="6">
        <v>13</v>
      </c>
      <c r="D93" s="6"/>
    </row>
    <row r="96" spans="1:16" ht="57.6" x14ac:dyDescent="0.3">
      <c r="A96" s="1" t="s">
        <v>0</v>
      </c>
      <c r="B96" s="2" t="s">
        <v>55</v>
      </c>
      <c r="C96" s="2" t="s">
        <v>56</v>
      </c>
      <c r="D96" s="2" t="s">
        <v>57</v>
      </c>
      <c r="E96" s="2" t="s">
        <v>3</v>
      </c>
      <c r="P96">
        <v>2410.9</v>
      </c>
    </row>
    <row r="97" spans="1:16" x14ac:dyDescent="0.3">
      <c r="A97" s="3" t="s">
        <v>25</v>
      </c>
      <c r="B97" s="3">
        <v>639404.36</v>
      </c>
      <c r="C97" s="3">
        <v>542391.02</v>
      </c>
      <c r="D97" s="10">
        <f>E97-B97</f>
        <v>933707.89</v>
      </c>
      <c r="E97" s="10">
        <f>P97</f>
        <v>1573112.25</v>
      </c>
      <c r="N97">
        <v>52.79</v>
      </c>
      <c r="O97">
        <v>55.96</v>
      </c>
      <c r="P97">
        <f>(N97*6*P96)+(O97*6*P96)</f>
        <v>1573112.25</v>
      </c>
    </row>
    <row r="98" spans="1:16" x14ac:dyDescent="0.3">
      <c r="A98" s="3" t="s">
        <v>53</v>
      </c>
      <c r="B98" s="1"/>
      <c r="C98" s="1"/>
      <c r="D98" s="1">
        <f>C101+C102</f>
        <v>154806.26999999999</v>
      </c>
      <c r="E98" s="10">
        <f>D98</f>
        <v>154806.26999999999</v>
      </c>
    </row>
    <row r="99" spans="1:16" x14ac:dyDescent="0.3">
      <c r="A99" s="25"/>
      <c r="B99" s="26"/>
      <c r="C99" s="27"/>
      <c r="D99" s="23"/>
      <c r="E99" s="10"/>
    </row>
    <row r="100" spans="1:16" ht="28.8" x14ac:dyDescent="0.3">
      <c r="A100" s="37" t="s">
        <v>201</v>
      </c>
      <c r="B100" s="30"/>
      <c r="C100" s="24" t="s">
        <v>202</v>
      </c>
      <c r="D100" s="23"/>
      <c r="E100" s="10"/>
    </row>
    <row r="101" spans="1:16" ht="26.4" customHeight="1" x14ac:dyDescent="0.3">
      <c r="A101" s="38" t="s">
        <v>205</v>
      </c>
      <c r="B101" s="35"/>
      <c r="C101" s="27">
        <f>42029.63+24276.9+4548.15+9005.07+1369.87+14486.26+11639.93+9894+26082</f>
        <v>143331.81</v>
      </c>
      <c r="D101" s="23"/>
      <c r="E101" s="10"/>
    </row>
    <row r="102" spans="1:16" x14ac:dyDescent="0.3">
      <c r="A102" s="25" t="s">
        <v>204</v>
      </c>
      <c r="B102" s="26"/>
      <c r="C102" s="27">
        <f>487.15+3551.31+7436</f>
        <v>11474.46</v>
      </c>
      <c r="D102" s="23"/>
      <c r="E102" s="10"/>
    </row>
    <row r="103" spans="1:16" x14ac:dyDescent="0.3">
      <c r="A103" s="25"/>
      <c r="B103" s="26"/>
      <c r="C103" s="27"/>
      <c r="D103" s="23"/>
      <c r="E103" s="10"/>
    </row>
    <row r="104" spans="1:16" x14ac:dyDescent="0.3">
      <c r="A104" s="25"/>
      <c r="B104" s="26"/>
      <c r="C104" s="27"/>
      <c r="D104" s="23"/>
      <c r="E104" s="10"/>
    </row>
    <row r="105" spans="1:16" x14ac:dyDescent="0.3">
      <c r="A105" s="28" t="s">
        <v>11</v>
      </c>
      <c r="B105" s="29"/>
      <c r="C105" s="30"/>
      <c r="D105" s="13"/>
      <c r="E105" s="10">
        <f>B99+D99+D100-E99-E100</f>
        <v>0</v>
      </c>
    </row>
    <row r="107" spans="1:16" x14ac:dyDescent="0.3">
      <c r="A107" s="5" t="s">
        <v>26</v>
      </c>
    </row>
    <row r="108" spans="1:16" x14ac:dyDescent="0.3">
      <c r="O108" s="14"/>
    </row>
    <row r="109" spans="1:16" x14ac:dyDescent="0.3">
      <c r="A109" s="9" t="s">
        <v>27</v>
      </c>
    </row>
    <row r="110" spans="1:16" x14ac:dyDescent="0.3">
      <c r="A110" s="9" t="s">
        <v>28</v>
      </c>
      <c r="B110" s="9"/>
      <c r="C110" s="9"/>
      <c r="D110" s="9"/>
      <c r="E110" s="9"/>
    </row>
    <row r="111" spans="1:16" x14ac:dyDescent="0.3">
      <c r="A111" s="9" t="s">
        <v>29</v>
      </c>
      <c r="B111" s="9"/>
      <c r="C111" s="9"/>
      <c r="D111" s="9"/>
      <c r="E111" s="9"/>
    </row>
    <row r="112" spans="1:16" x14ac:dyDescent="0.3">
      <c r="A112" s="9" t="s">
        <v>30</v>
      </c>
      <c r="B112" s="9"/>
      <c r="C112" s="9"/>
      <c r="D112" s="9"/>
      <c r="E112" s="9"/>
    </row>
    <row r="113" spans="1:18" x14ac:dyDescent="0.3">
      <c r="A113" s="9" t="s">
        <v>31</v>
      </c>
      <c r="B113" s="9"/>
      <c r="C113" s="9"/>
      <c r="D113" s="9"/>
      <c r="E113" s="9"/>
    </row>
    <row r="114" spans="1:18" x14ac:dyDescent="0.3">
      <c r="A114" s="9" t="s">
        <v>32</v>
      </c>
      <c r="B114" s="9"/>
      <c r="C114" s="9"/>
      <c r="D114" s="9"/>
      <c r="E114" s="9"/>
    </row>
    <row r="115" spans="1:18" x14ac:dyDescent="0.3">
      <c r="A115" s="9" t="s">
        <v>33</v>
      </c>
      <c r="B115" s="9"/>
      <c r="C115" s="9"/>
      <c r="D115" s="9"/>
      <c r="E115" s="9"/>
    </row>
    <row r="116" spans="1:18" x14ac:dyDescent="0.3">
      <c r="A116" s="9" t="s">
        <v>34</v>
      </c>
      <c r="B116" s="9"/>
      <c r="C116" s="9"/>
      <c r="D116" s="9"/>
      <c r="E116" s="9"/>
    </row>
    <row r="117" spans="1:18" x14ac:dyDescent="0.3">
      <c r="A117" s="9" t="s">
        <v>35</v>
      </c>
      <c r="B117" s="9"/>
      <c r="C117" s="9"/>
      <c r="D117" s="9"/>
      <c r="E117" s="9"/>
      <c r="R117" s="12"/>
    </row>
    <row r="118" spans="1:18" x14ac:dyDescent="0.3">
      <c r="A118" s="9" t="s">
        <v>36</v>
      </c>
      <c r="B118" s="9"/>
      <c r="C118" s="9"/>
      <c r="D118" s="9"/>
      <c r="E118" s="9"/>
    </row>
    <row r="119" spans="1:18" x14ac:dyDescent="0.3">
      <c r="A119" s="9" t="s">
        <v>37</v>
      </c>
      <c r="B119" s="9"/>
      <c r="C119" s="9"/>
      <c r="D119" s="9"/>
      <c r="E119" s="9"/>
    </row>
    <row r="120" spans="1:18" x14ac:dyDescent="0.3">
      <c r="A120" s="9" t="s">
        <v>39</v>
      </c>
      <c r="B120" s="9"/>
      <c r="C120" s="9"/>
      <c r="D120" s="9"/>
      <c r="E120" s="9"/>
    </row>
    <row r="121" spans="1:18" x14ac:dyDescent="0.3">
      <c r="A121" s="9" t="s">
        <v>38</v>
      </c>
      <c r="B121" s="9"/>
      <c r="C121" s="9"/>
      <c r="D121" s="9"/>
      <c r="E121" s="9"/>
    </row>
    <row r="127" spans="1:18" x14ac:dyDescent="0.3">
      <c r="A127" t="s">
        <v>8</v>
      </c>
    </row>
    <row r="129" spans="1:2" x14ac:dyDescent="0.3">
      <c r="A129" t="s">
        <v>9</v>
      </c>
      <c r="B129" t="s">
        <v>10</v>
      </c>
    </row>
  </sheetData>
  <mergeCells count="10">
    <mergeCell ref="A4:E4"/>
    <mergeCell ref="A17:C17"/>
    <mergeCell ref="A61:C61"/>
    <mergeCell ref="A105:C105"/>
    <mergeCell ref="A91:E91"/>
    <mergeCell ref="A47:E47"/>
    <mergeCell ref="A14:B14"/>
    <mergeCell ref="A56:B56"/>
    <mergeCell ref="A100:B100"/>
    <mergeCell ref="A101:B101"/>
  </mergeCells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7"/>
  <sheetViews>
    <sheetView topLeftCell="A757" workbookViewId="0">
      <selection activeCell="K782" sqref="K782"/>
    </sheetView>
  </sheetViews>
  <sheetFormatPr defaultRowHeight="14.4" x14ac:dyDescent="0.3"/>
  <cols>
    <col min="1" max="1" width="29" customWidth="1"/>
    <col min="2" max="2" width="17.77734375" customWidth="1"/>
    <col min="3" max="3" width="13.6640625" customWidth="1"/>
    <col min="4" max="4" width="17.5546875" customWidth="1"/>
    <col min="7" max="7" width="0.88671875" customWidth="1"/>
    <col min="8" max="10" width="8.88671875" hidden="1" customWidth="1"/>
  </cols>
  <sheetData>
    <row r="1" spans="1:4" ht="15.6" x14ac:dyDescent="0.3">
      <c r="B1" s="4"/>
      <c r="C1" s="4"/>
    </row>
    <row r="2" spans="1:4" ht="15.6" x14ac:dyDescent="0.3">
      <c r="B2" s="4" t="s">
        <v>4</v>
      </c>
      <c r="C2" s="4"/>
    </row>
    <row r="3" spans="1:4" ht="15.6" x14ac:dyDescent="0.3">
      <c r="B3" s="4" t="s">
        <v>5</v>
      </c>
      <c r="C3" s="4"/>
    </row>
    <row r="4" spans="1:4" x14ac:dyDescent="0.3">
      <c r="A4" s="5" t="s">
        <v>24</v>
      </c>
      <c r="B4" s="5"/>
      <c r="C4" s="5"/>
      <c r="D4" s="5"/>
    </row>
    <row r="5" spans="1:4" x14ac:dyDescent="0.3">
      <c r="A5" s="5"/>
      <c r="B5" s="5" t="s">
        <v>59</v>
      </c>
      <c r="C5" s="5"/>
      <c r="D5" s="5"/>
    </row>
    <row r="6" spans="1:4" x14ac:dyDescent="0.3">
      <c r="A6" s="8" t="s">
        <v>40</v>
      </c>
      <c r="B6" s="8" t="s">
        <v>6</v>
      </c>
      <c r="C6" s="6">
        <v>1</v>
      </c>
    </row>
    <row r="7" spans="1:4" ht="15" customHeight="1" x14ac:dyDescent="0.3"/>
    <row r="9" spans="1:4" ht="28.8" x14ac:dyDescent="0.3">
      <c r="A9" s="1" t="s">
        <v>0</v>
      </c>
      <c r="B9" s="2" t="s">
        <v>1</v>
      </c>
      <c r="C9" s="2" t="s">
        <v>2</v>
      </c>
      <c r="D9" s="2" t="s">
        <v>3</v>
      </c>
    </row>
    <row r="10" spans="1:4" x14ac:dyDescent="0.3">
      <c r="A10" s="3" t="s">
        <v>25</v>
      </c>
      <c r="B10" s="1">
        <v>100042.08</v>
      </c>
      <c r="C10" s="1">
        <v>87195.01</v>
      </c>
      <c r="D10" s="10">
        <f>B10</f>
        <v>100042.08</v>
      </c>
    </row>
    <row r="11" spans="1:4" x14ac:dyDescent="0.3">
      <c r="A11" s="28" t="s">
        <v>7</v>
      </c>
      <c r="B11" s="29"/>
      <c r="C11" s="30"/>
      <c r="D11" s="10">
        <f>B10-D10</f>
        <v>0</v>
      </c>
    </row>
    <row r="13" spans="1:4" x14ac:dyDescent="0.3">
      <c r="A13" s="5" t="s">
        <v>26</v>
      </c>
    </row>
    <row r="15" spans="1:4" x14ac:dyDescent="0.3">
      <c r="A15" s="9" t="s">
        <v>27</v>
      </c>
    </row>
    <row r="16" spans="1:4" x14ac:dyDescent="0.3">
      <c r="A16" s="9" t="s">
        <v>28</v>
      </c>
      <c r="B16" s="9"/>
      <c r="C16" s="9"/>
      <c r="D16" s="9"/>
    </row>
    <row r="17" spans="1:4" x14ac:dyDescent="0.3">
      <c r="A17" s="9" t="s">
        <v>29</v>
      </c>
      <c r="B17" s="9"/>
      <c r="C17" s="9"/>
      <c r="D17" s="9"/>
    </row>
    <row r="18" spans="1:4" x14ac:dyDescent="0.3">
      <c r="A18" s="9" t="s">
        <v>30</v>
      </c>
      <c r="B18" s="9"/>
      <c r="C18" s="9"/>
      <c r="D18" s="9"/>
    </row>
    <row r="19" spans="1:4" x14ac:dyDescent="0.3">
      <c r="A19" s="9" t="s">
        <v>31</v>
      </c>
      <c r="B19" s="9"/>
      <c r="C19" s="9"/>
      <c r="D19" s="9"/>
    </row>
    <row r="20" spans="1:4" x14ac:dyDescent="0.3">
      <c r="A20" s="9" t="s">
        <v>32</v>
      </c>
      <c r="B20" s="9"/>
      <c r="C20" s="9"/>
      <c r="D20" s="9"/>
    </row>
    <row r="21" spans="1:4" x14ac:dyDescent="0.3">
      <c r="A21" s="9" t="s">
        <v>33</v>
      </c>
      <c r="B21" s="9"/>
      <c r="C21" s="9"/>
      <c r="D21" s="9"/>
    </row>
    <row r="22" spans="1:4" x14ac:dyDescent="0.3">
      <c r="A22" s="9" t="s">
        <v>34</v>
      </c>
      <c r="B22" s="9"/>
      <c r="C22" s="9"/>
      <c r="D22" s="9"/>
    </row>
    <row r="23" spans="1:4" x14ac:dyDescent="0.3">
      <c r="A23" s="9" t="s">
        <v>35</v>
      </c>
      <c r="B23" s="9"/>
      <c r="C23" s="9"/>
      <c r="D23" s="9"/>
    </row>
    <row r="24" spans="1:4" x14ac:dyDescent="0.3">
      <c r="A24" s="9" t="s">
        <v>36</v>
      </c>
      <c r="B24" s="9"/>
      <c r="C24" s="9"/>
      <c r="D24" s="9"/>
    </row>
    <row r="25" spans="1:4" x14ac:dyDescent="0.3">
      <c r="A25" s="9" t="s">
        <v>39</v>
      </c>
      <c r="B25" s="9"/>
      <c r="C25" s="9"/>
      <c r="D25" s="9"/>
    </row>
    <row r="26" spans="1:4" x14ac:dyDescent="0.3">
      <c r="A26" s="9" t="s">
        <v>38</v>
      </c>
      <c r="B26" s="9"/>
      <c r="C26" s="9"/>
      <c r="D26" s="9"/>
    </row>
    <row r="32" spans="1:4" x14ac:dyDescent="0.3">
      <c r="A32" t="s">
        <v>8</v>
      </c>
    </row>
    <row r="34" spans="1:4" x14ac:dyDescent="0.3">
      <c r="A34" t="s">
        <v>9</v>
      </c>
      <c r="B34" t="s">
        <v>10</v>
      </c>
    </row>
    <row r="37" spans="1:4" ht="15.6" x14ac:dyDescent="0.3">
      <c r="B37" s="4" t="s">
        <v>4</v>
      </c>
      <c r="C37" s="4"/>
    </row>
    <row r="38" spans="1:4" ht="15.6" x14ac:dyDescent="0.3">
      <c r="B38" s="4" t="s">
        <v>5</v>
      </c>
      <c r="C38" s="4"/>
    </row>
    <row r="39" spans="1:4" x14ac:dyDescent="0.3">
      <c r="A39" s="5" t="s">
        <v>24</v>
      </c>
      <c r="B39" s="5"/>
      <c r="C39" s="5"/>
      <c r="D39" s="5"/>
    </row>
    <row r="40" spans="1:4" x14ac:dyDescent="0.3">
      <c r="A40" s="5"/>
      <c r="B40" s="5" t="s">
        <v>59</v>
      </c>
      <c r="C40" s="5"/>
      <c r="D40" s="5"/>
    </row>
    <row r="41" spans="1:4" x14ac:dyDescent="0.3">
      <c r="A41" s="8" t="s">
        <v>40</v>
      </c>
      <c r="B41" s="8" t="s">
        <v>6</v>
      </c>
      <c r="C41" s="6">
        <v>3</v>
      </c>
    </row>
    <row r="44" spans="1:4" ht="28.8" x14ac:dyDescent="0.3">
      <c r="A44" s="1" t="s">
        <v>0</v>
      </c>
      <c r="B44" s="2" t="s">
        <v>1</v>
      </c>
      <c r="C44" s="2" t="s">
        <v>2</v>
      </c>
      <c r="D44" s="2" t="s">
        <v>3</v>
      </c>
    </row>
    <row r="45" spans="1:4" x14ac:dyDescent="0.3">
      <c r="A45" s="3" t="s">
        <v>25</v>
      </c>
      <c r="B45" s="1">
        <v>102030.48</v>
      </c>
      <c r="C45" s="1">
        <v>93228.580000000016</v>
      </c>
      <c r="D45" s="10">
        <f>B45</f>
        <v>102030.48</v>
      </c>
    </row>
    <row r="46" spans="1:4" x14ac:dyDescent="0.3">
      <c r="A46" s="28" t="s">
        <v>7</v>
      </c>
      <c r="B46" s="29"/>
      <c r="C46" s="30"/>
      <c r="D46" s="10">
        <f>B45-D45</f>
        <v>0</v>
      </c>
    </row>
    <row r="48" spans="1:4" x14ac:dyDescent="0.3">
      <c r="A48" s="5" t="s">
        <v>26</v>
      </c>
    </row>
    <row r="50" spans="1:4" x14ac:dyDescent="0.3">
      <c r="A50" s="9" t="s">
        <v>27</v>
      </c>
    </row>
    <row r="51" spans="1:4" x14ac:dyDescent="0.3">
      <c r="A51" s="9" t="s">
        <v>28</v>
      </c>
      <c r="B51" s="9"/>
      <c r="C51" s="9"/>
      <c r="D51" s="9"/>
    </row>
    <row r="52" spans="1:4" x14ac:dyDescent="0.3">
      <c r="A52" s="9" t="s">
        <v>29</v>
      </c>
      <c r="B52" s="9"/>
      <c r="C52" s="9"/>
      <c r="D52" s="9"/>
    </row>
    <row r="53" spans="1:4" x14ac:dyDescent="0.3">
      <c r="A53" s="9" t="s">
        <v>30</v>
      </c>
      <c r="B53" s="9"/>
      <c r="C53" s="9"/>
      <c r="D53" s="9"/>
    </row>
    <row r="54" spans="1:4" x14ac:dyDescent="0.3">
      <c r="A54" s="9" t="s">
        <v>31</v>
      </c>
      <c r="B54" s="9"/>
      <c r="C54" s="9"/>
      <c r="D54" s="9"/>
    </row>
    <row r="55" spans="1:4" x14ac:dyDescent="0.3">
      <c r="A55" s="9" t="s">
        <v>32</v>
      </c>
      <c r="B55" s="9"/>
      <c r="C55" s="9"/>
      <c r="D55" s="9"/>
    </row>
    <row r="56" spans="1:4" x14ac:dyDescent="0.3">
      <c r="A56" s="9" t="s">
        <v>33</v>
      </c>
      <c r="B56" s="9"/>
      <c r="C56" s="9"/>
      <c r="D56" s="9"/>
    </row>
    <row r="57" spans="1:4" x14ac:dyDescent="0.3">
      <c r="A57" s="9" t="s">
        <v>34</v>
      </c>
      <c r="B57" s="9"/>
      <c r="C57" s="9"/>
      <c r="D57" s="9"/>
    </row>
    <row r="58" spans="1:4" x14ac:dyDescent="0.3">
      <c r="A58" s="9" t="s">
        <v>35</v>
      </c>
      <c r="B58" s="9"/>
      <c r="C58" s="9"/>
      <c r="D58" s="9"/>
    </row>
    <row r="59" spans="1:4" x14ac:dyDescent="0.3">
      <c r="A59" s="9" t="s">
        <v>36</v>
      </c>
      <c r="B59" s="9"/>
      <c r="C59" s="9"/>
      <c r="D59" s="9"/>
    </row>
    <row r="60" spans="1:4" x14ac:dyDescent="0.3">
      <c r="A60" s="9" t="s">
        <v>39</v>
      </c>
      <c r="B60" s="9"/>
      <c r="C60" s="9"/>
      <c r="D60" s="9"/>
    </row>
    <row r="61" spans="1:4" x14ac:dyDescent="0.3">
      <c r="A61" s="9" t="s">
        <v>38</v>
      </c>
      <c r="B61" s="9"/>
      <c r="C61" s="9"/>
      <c r="D61" s="9"/>
    </row>
    <row r="67" spans="1:4" x14ac:dyDescent="0.3">
      <c r="A67" t="s">
        <v>8</v>
      </c>
    </row>
    <row r="69" spans="1:4" x14ac:dyDescent="0.3">
      <c r="A69" t="s">
        <v>9</v>
      </c>
      <c r="B69" t="s">
        <v>10</v>
      </c>
    </row>
    <row r="72" spans="1:4" ht="15.6" x14ac:dyDescent="0.3">
      <c r="B72" s="4" t="s">
        <v>4</v>
      </c>
      <c r="C72" s="4"/>
    </row>
    <row r="73" spans="1:4" ht="15.6" x14ac:dyDescent="0.3">
      <c r="B73" s="4" t="s">
        <v>5</v>
      </c>
      <c r="C73" s="4"/>
    </row>
    <row r="74" spans="1:4" x14ac:dyDescent="0.3">
      <c r="A74" s="5" t="s">
        <v>24</v>
      </c>
      <c r="B74" s="5"/>
      <c r="C74" s="5"/>
      <c r="D74" s="5"/>
    </row>
    <row r="75" spans="1:4" x14ac:dyDescent="0.3">
      <c r="A75" s="5"/>
      <c r="B75" s="5" t="s">
        <v>59</v>
      </c>
      <c r="C75" s="5"/>
      <c r="D75" s="5"/>
    </row>
    <row r="76" spans="1:4" x14ac:dyDescent="0.3">
      <c r="A76" s="8" t="s">
        <v>40</v>
      </c>
      <c r="B76" s="8" t="s">
        <v>6</v>
      </c>
      <c r="C76" s="6">
        <v>4</v>
      </c>
    </row>
    <row r="79" spans="1:4" ht="28.8" x14ac:dyDescent="0.3">
      <c r="A79" s="1" t="s">
        <v>0</v>
      </c>
      <c r="B79" s="2" t="s">
        <v>1</v>
      </c>
      <c r="C79" s="2" t="s">
        <v>2</v>
      </c>
      <c r="D79" s="2" t="s">
        <v>3</v>
      </c>
    </row>
    <row r="80" spans="1:4" x14ac:dyDescent="0.3">
      <c r="A80" s="3" t="s">
        <v>25</v>
      </c>
      <c r="B80" s="1">
        <v>100401.06000000001</v>
      </c>
      <c r="C80" s="1">
        <v>97279.76999999999</v>
      </c>
      <c r="D80" s="10">
        <f>B80</f>
        <v>100401.06000000001</v>
      </c>
    </row>
    <row r="81" spans="1:4" x14ac:dyDescent="0.3">
      <c r="A81" s="28" t="s">
        <v>11</v>
      </c>
      <c r="B81" s="29"/>
      <c r="C81" s="30"/>
      <c r="D81" s="10">
        <f>B80-D80</f>
        <v>0</v>
      </c>
    </row>
    <row r="83" spans="1:4" x14ac:dyDescent="0.3">
      <c r="A83" s="5" t="s">
        <v>26</v>
      </c>
    </row>
    <row r="85" spans="1:4" x14ac:dyDescent="0.3">
      <c r="A85" s="9" t="s">
        <v>27</v>
      </c>
    </row>
    <row r="86" spans="1:4" x14ac:dyDescent="0.3">
      <c r="A86" s="9" t="s">
        <v>28</v>
      </c>
      <c r="B86" s="9"/>
      <c r="C86" s="9"/>
      <c r="D86" s="9"/>
    </row>
    <row r="87" spans="1:4" x14ac:dyDescent="0.3">
      <c r="A87" s="9" t="s">
        <v>29</v>
      </c>
      <c r="B87" s="9"/>
      <c r="C87" s="9"/>
      <c r="D87" s="9"/>
    </row>
    <row r="88" spans="1:4" x14ac:dyDescent="0.3">
      <c r="A88" s="9" t="s">
        <v>30</v>
      </c>
      <c r="B88" s="9"/>
      <c r="C88" s="9"/>
      <c r="D88" s="9"/>
    </row>
    <row r="89" spans="1:4" x14ac:dyDescent="0.3">
      <c r="A89" s="9" t="s">
        <v>31</v>
      </c>
      <c r="B89" s="9"/>
      <c r="C89" s="9"/>
      <c r="D89" s="9"/>
    </row>
    <row r="90" spans="1:4" x14ac:dyDescent="0.3">
      <c r="A90" s="9" t="s">
        <v>32</v>
      </c>
      <c r="B90" s="9"/>
      <c r="C90" s="9"/>
      <c r="D90" s="9"/>
    </row>
    <row r="91" spans="1:4" x14ac:dyDescent="0.3">
      <c r="A91" s="9" t="s">
        <v>33</v>
      </c>
      <c r="B91" s="9"/>
      <c r="C91" s="9"/>
      <c r="D91" s="9"/>
    </row>
    <row r="92" spans="1:4" x14ac:dyDescent="0.3">
      <c r="A92" s="9" t="s">
        <v>34</v>
      </c>
      <c r="B92" s="9"/>
      <c r="C92" s="9"/>
      <c r="D92" s="9"/>
    </row>
    <row r="93" spans="1:4" x14ac:dyDescent="0.3">
      <c r="A93" s="9" t="s">
        <v>35</v>
      </c>
      <c r="B93" s="9"/>
      <c r="C93" s="9"/>
      <c r="D93" s="9"/>
    </row>
    <row r="94" spans="1:4" x14ac:dyDescent="0.3">
      <c r="A94" s="9" t="s">
        <v>36</v>
      </c>
      <c r="B94" s="9"/>
      <c r="C94" s="9"/>
      <c r="D94" s="9"/>
    </row>
    <row r="95" spans="1:4" x14ac:dyDescent="0.3">
      <c r="A95" s="9" t="s">
        <v>39</v>
      </c>
      <c r="B95" s="9"/>
      <c r="C95" s="9"/>
      <c r="D95" s="9"/>
    </row>
    <row r="96" spans="1:4" x14ac:dyDescent="0.3">
      <c r="A96" s="9" t="s">
        <v>38</v>
      </c>
      <c r="B96" s="9"/>
      <c r="C96" s="9"/>
      <c r="D96" s="9"/>
    </row>
    <row r="102" spans="1:4" x14ac:dyDescent="0.3">
      <c r="A102" t="s">
        <v>8</v>
      </c>
    </row>
    <row r="104" spans="1:4" x14ac:dyDescent="0.3">
      <c r="A104" t="s">
        <v>9</v>
      </c>
      <c r="B104" t="s">
        <v>10</v>
      </c>
    </row>
    <row r="107" spans="1:4" ht="15.6" x14ac:dyDescent="0.3">
      <c r="B107" s="4" t="s">
        <v>4</v>
      </c>
      <c r="C107" s="4"/>
    </row>
    <row r="108" spans="1:4" ht="15.6" x14ac:dyDescent="0.3">
      <c r="B108" s="4" t="s">
        <v>5</v>
      </c>
      <c r="C108" s="4"/>
    </row>
    <row r="109" spans="1:4" x14ac:dyDescent="0.3">
      <c r="A109" s="5" t="s">
        <v>24</v>
      </c>
      <c r="B109" s="5"/>
      <c r="C109" s="5"/>
      <c r="D109" s="5"/>
    </row>
    <row r="110" spans="1:4" x14ac:dyDescent="0.3">
      <c r="A110" s="5"/>
      <c r="B110" s="5" t="s">
        <v>59</v>
      </c>
      <c r="C110" s="5"/>
      <c r="D110" s="5"/>
    </row>
    <row r="111" spans="1:4" x14ac:dyDescent="0.3">
      <c r="A111" s="8" t="s">
        <v>40</v>
      </c>
      <c r="B111" s="8" t="s">
        <v>6</v>
      </c>
      <c r="C111" s="6">
        <v>5</v>
      </c>
    </row>
    <row r="114" spans="1:4" ht="28.8" x14ac:dyDescent="0.3">
      <c r="A114" s="1" t="s">
        <v>0</v>
      </c>
      <c r="B114" s="2" t="s">
        <v>1</v>
      </c>
      <c r="C114" s="2" t="s">
        <v>2</v>
      </c>
      <c r="D114" s="2" t="s">
        <v>3</v>
      </c>
    </row>
    <row r="115" spans="1:4" x14ac:dyDescent="0.3">
      <c r="A115" s="3" t="s">
        <v>25</v>
      </c>
      <c r="B115" s="1">
        <v>99820.74000000002</v>
      </c>
      <c r="C115" s="1">
        <v>84335.98</v>
      </c>
      <c r="D115" s="10">
        <f>B115</f>
        <v>99820.74000000002</v>
      </c>
    </row>
    <row r="116" spans="1:4" x14ac:dyDescent="0.3">
      <c r="A116" s="28" t="s">
        <v>7</v>
      </c>
      <c r="B116" s="29"/>
      <c r="C116" s="30"/>
      <c r="D116" s="10">
        <f>B115-D115</f>
        <v>0</v>
      </c>
    </row>
    <row r="118" spans="1:4" x14ac:dyDescent="0.3">
      <c r="A118" s="5" t="s">
        <v>26</v>
      </c>
    </row>
    <row r="120" spans="1:4" x14ac:dyDescent="0.3">
      <c r="A120" s="9" t="s">
        <v>27</v>
      </c>
    </row>
    <row r="121" spans="1:4" x14ac:dyDescent="0.3">
      <c r="A121" s="9" t="s">
        <v>28</v>
      </c>
      <c r="B121" s="9"/>
      <c r="C121" s="9"/>
      <c r="D121" s="9"/>
    </row>
    <row r="122" spans="1:4" x14ac:dyDescent="0.3">
      <c r="A122" s="9" t="s">
        <v>29</v>
      </c>
      <c r="B122" s="9"/>
      <c r="C122" s="9"/>
      <c r="D122" s="9"/>
    </row>
    <row r="123" spans="1:4" x14ac:dyDescent="0.3">
      <c r="A123" s="9" t="s">
        <v>30</v>
      </c>
      <c r="B123" s="9"/>
      <c r="C123" s="9"/>
      <c r="D123" s="9"/>
    </row>
    <row r="124" spans="1:4" x14ac:dyDescent="0.3">
      <c r="A124" s="9" t="s">
        <v>31</v>
      </c>
      <c r="B124" s="9"/>
      <c r="C124" s="9"/>
      <c r="D124" s="9"/>
    </row>
    <row r="125" spans="1:4" x14ac:dyDescent="0.3">
      <c r="A125" s="9" t="s">
        <v>32</v>
      </c>
      <c r="B125" s="9"/>
      <c r="C125" s="9"/>
      <c r="D125" s="9"/>
    </row>
    <row r="126" spans="1:4" x14ac:dyDescent="0.3">
      <c r="A126" s="9" t="s">
        <v>33</v>
      </c>
      <c r="B126" s="9"/>
      <c r="C126" s="9"/>
      <c r="D126" s="9"/>
    </row>
    <row r="127" spans="1:4" x14ac:dyDescent="0.3">
      <c r="A127" s="9" t="s">
        <v>34</v>
      </c>
      <c r="B127" s="9"/>
      <c r="C127" s="9"/>
      <c r="D127" s="9"/>
    </row>
    <row r="128" spans="1:4" x14ac:dyDescent="0.3">
      <c r="A128" s="9" t="s">
        <v>35</v>
      </c>
      <c r="B128" s="9"/>
      <c r="C128" s="9"/>
      <c r="D128" s="9"/>
    </row>
    <row r="129" spans="1:4" x14ac:dyDescent="0.3">
      <c r="A129" s="9" t="s">
        <v>36</v>
      </c>
      <c r="B129" s="9"/>
      <c r="C129" s="9"/>
      <c r="D129" s="9"/>
    </row>
    <row r="130" spans="1:4" x14ac:dyDescent="0.3">
      <c r="A130" s="9" t="s">
        <v>39</v>
      </c>
      <c r="B130" s="9"/>
      <c r="C130" s="9"/>
      <c r="D130" s="9"/>
    </row>
    <row r="131" spans="1:4" x14ac:dyDescent="0.3">
      <c r="A131" s="9" t="s">
        <v>38</v>
      </c>
      <c r="B131" s="9"/>
      <c r="C131" s="9"/>
      <c r="D131" s="9"/>
    </row>
    <row r="137" spans="1:4" x14ac:dyDescent="0.3">
      <c r="A137" t="s">
        <v>8</v>
      </c>
    </row>
    <row r="139" spans="1:4" x14ac:dyDescent="0.3">
      <c r="A139" t="s">
        <v>9</v>
      </c>
      <c r="B139" t="s">
        <v>10</v>
      </c>
    </row>
    <row r="142" spans="1:4" ht="15.6" x14ac:dyDescent="0.3">
      <c r="B142" s="4" t="s">
        <v>4</v>
      </c>
      <c r="C142" s="4"/>
    </row>
    <row r="143" spans="1:4" ht="15.6" x14ac:dyDescent="0.3">
      <c r="B143" s="4" t="s">
        <v>5</v>
      </c>
      <c r="C143" s="4"/>
    </row>
    <row r="144" spans="1:4" x14ac:dyDescent="0.3">
      <c r="A144" s="5" t="s">
        <v>24</v>
      </c>
      <c r="B144" s="5"/>
      <c r="C144" s="5"/>
      <c r="D144" s="5"/>
    </row>
    <row r="145" spans="1:4" x14ac:dyDescent="0.3">
      <c r="A145" s="5"/>
      <c r="B145" s="5" t="s">
        <v>59</v>
      </c>
      <c r="C145" s="5"/>
      <c r="D145" s="5"/>
    </row>
    <row r="146" spans="1:4" x14ac:dyDescent="0.3">
      <c r="A146" s="8" t="s">
        <v>40</v>
      </c>
      <c r="B146" s="8" t="s">
        <v>6</v>
      </c>
      <c r="C146" s="6">
        <v>7</v>
      </c>
    </row>
    <row r="149" spans="1:4" ht="28.8" x14ac:dyDescent="0.3">
      <c r="A149" s="1" t="s">
        <v>0</v>
      </c>
      <c r="B149" s="2" t="s">
        <v>1</v>
      </c>
      <c r="C149" s="2" t="s">
        <v>2</v>
      </c>
      <c r="D149" s="2" t="s">
        <v>3</v>
      </c>
    </row>
    <row r="150" spans="1:4" x14ac:dyDescent="0.3">
      <c r="A150" s="3" t="s">
        <v>25</v>
      </c>
      <c r="B150" s="1">
        <v>100936.56</v>
      </c>
      <c r="C150" s="1">
        <v>96460.36</v>
      </c>
      <c r="D150" s="10">
        <f>B150</f>
        <v>100936.56</v>
      </c>
    </row>
    <row r="151" spans="1:4" x14ac:dyDescent="0.3">
      <c r="A151" s="28" t="s">
        <v>7</v>
      </c>
      <c r="B151" s="29"/>
      <c r="C151" s="30"/>
      <c r="D151" s="10">
        <f>B150-D150</f>
        <v>0</v>
      </c>
    </row>
    <row r="153" spans="1:4" x14ac:dyDescent="0.3">
      <c r="A153" s="5" t="s">
        <v>26</v>
      </c>
    </row>
    <row r="155" spans="1:4" x14ac:dyDescent="0.3">
      <c r="A155" s="9" t="s">
        <v>27</v>
      </c>
    </row>
    <row r="156" spans="1:4" x14ac:dyDescent="0.3">
      <c r="A156" s="9" t="s">
        <v>28</v>
      </c>
      <c r="B156" s="9"/>
      <c r="C156" s="9"/>
      <c r="D156" s="9"/>
    </row>
    <row r="157" spans="1:4" x14ac:dyDescent="0.3">
      <c r="A157" s="9" t="s">
        <v>29</v>
      </c>
      <c r="B157" s="9"/>
      <c r="C157" s="9"/>
      <c r="D157" s="9"/>
    </row>
    <row r="158" spans="1:4" x14ac:dyDescent="0.3">
      <c r="A158" s="9" t="s">
        <v>30</v>
      </c>
      <c r="B158" s="9"/>
      <c r="C158" s="9"/>
      <c r="D158" s="9"/>
    </row>
    <row r="159" spans="1:4" x14ac:dyDescent="0.3">
      <c r="A159" s="9" t="s">
        <v>31</v>
      </c>
      <c r="B159" s="9"/>
      <c r="C159" s="9"/>
      <c r="D159" s="9"/>
    </row>
    <row r="160" spans="1:4" x14ac:dyDescent="0.3">
      <c r="A160" s="9" t="s">
        <v>32</v>
      </c>
      <c r="B160" s="9"/>
      <c r="C160" s="9"/>
      <c r="D160" s="9"/>
    </row>
    <row r="161" spans="1:4" x14ac:dyDescent="0.3">
      <c r="A161" s="9" t="s">
        <v>33</v>
      </c>
      <c r="B161" s="9"/>
      <c r="C161" s="9"/>
      <c r="D161" s="9"/>
    </row>
    <row r="162" spans="1:4" x14ac:dyDescent="0.3">
      <c r="A162" s="9" t="s">
        <v>34</v>
      </c>
      <c r="B162" s="9"/>
      <c r="C162" s="9"/>
      <c r="D162" s="9"/>
    </row>
    <row r="163" spans="1:4" x14ac:dyDescent="0.3">
      <c r="A163" s="9" t="s">
        <v>35</v>
      </c>
      <c r="B163" s="9"/>
      <c r="C163" s="9"/>
      <c r="D163" s="9"/>
    </row>
    <row r="164" spans="1:4" x14ac:dyDescent="0.3">
      <c r="A164" s="9" t="s">
        <v>36</v>
      </c>
      <c r="B164" s="9"/>
      <c r="C164" s="9"/>
      <c r="D164" s="9"/>
    </row>
    <row r="165" spans="1:4" x14ac:dyDescent="0.3">
      <c r="A165" s="9" t="s">
        <v>39</v>
      </c>
      <c r="B165" s="9"/>
      <c r="C165" s="9"/>
      <c r="D165" s="9"/>
    </row>
    <row r="166" spans="1:4" x14ac:dyDescent="0.3">
      <c r="A166" s="9" t="s">
        <v>38</v>
      </c>
      <c r="B166" s="9"/>
      <c r="C166" s="9"/>
      <c r="D166" s="9"/>
    </row>
    <row r="172" spans="1:4" x14ac:dyDescent="0.3">
      <c r="A172" t="s">
        <v>8</v>
      </c>
    </row>
    <row r="174" spans="1:4" x14ac:dyDescent="0.3">
      <c r="A174" t="s">
        <v>9</v>
      </c>
      <c r="B174" t="s">
        <v>10</v>
      </c>
    </row>
    <row r="176" spans="1:4" ht="15.6" x14ac:dyDescent="0.3">
      <c r="B176" s="4" t="s">
        <v>4</v>
      </c>
      <c r="C176" s="4"/>
    </row>
    <row r="177" spans="1:4" ht="15.6" x14ac:dyDescent="0.3">
      <c r="B177" s="4" t="s">
        <v>5</v>
      </c>
      <c r="C177" s="4"/>
    </row>
    <row r="178" spans="1:4" x14ac:dyDescent="0.3">
      <c r="A178" s="5" t="s">
        <v>24</v>
      </c>
      <c r="B178" s="5"/>
      <c r="C178" s="5"/>
      <c r="D178" s="5"/>
    </row>
    <row r="179" spans="1:4" x14ac:dyDescent="0.3">
      <c r="A179" s="5"/>
      <c r="B179" s="5" t="s">
        <v>59</v>
      </c>
      <c r="C179" s="5"/>
      <c r="D179" s="5"/>
    </row>
    <row r="180" spans="1:4" x14ac:dyDescent="0.3">
      <c r="A180" s="8" t="s">
        <v>40</v>
      </c>
      <c r="B180" s="8" t="s">
        <v>6</v>
      </c>
      <c r="C180" s="6">
        <v>9</v>
      </c>
    </row>
    <row r="183" spans="1:4" ht="28.8" x14ac:dyDescent="0.3">
      <c r="A183" s="1" t="s">
        <v>0</v>
      </c>
      <c r="B183" s="2" t="s">
        <v>1</v>
      </c>
      <c r="C183" s="2" t="s">
        <v>2</v>
      </c>
      <c r="D183" s="2" t="s">
        <v>3</v>
      </c>
    </row>
    <row r="184" spans="1:4" x14ac:dyDescent="0.3">
      <c r="A184" s="3" t="s">
        <v>25</v>
      </c>
      <c r="B184" s="15">
        <v>101519</v>
      </c>
      <c r="C184" s="1">
        <v>85876.680000000008</v>
      </c>
      <c r="D184" s="10">
        <f>B184</f>
        <v>101519</v>
      </c>
    </row>
    <row r="185" spans="1:4" x14ac:dyDescent="0.3">
      <c r="A185" s="28" t="s">
        <v>7</v>
      </c>
      <c r="B185" s="29"/>
      <c r="C185" s="30"/>
      <c r="D185" s="10">
        <f>B184-D184</f>
        <v>0</v>
      </c>
    </row>
    <row r="187" spans="1:4" x14ac:dyDescent="0.3">
      <c r="A187" s="5" t="s">
        <v>26</v>
      </c>
    </row>
    <row r="189" spans="1:4" x14ac:dyDescent="0.3">
      <c r="A189" s="9" t="s">
        <v>27</v>
      </c>
    </row>
    <row r="190" spans="1:4" x14ac:dyDescent="0.3">
      <c r="A190" s="9" t="s">
        <v>28</v>
      </c>
      <c r="B190" s="9"/>
      <c r="C190" s="9"/>
      <c r="D190" s="9"/>
    </row>
    <row r="191" spans="1:4" x14ac:dyDescent="0.3">
      <c r="A191" s="9" t="s">
        <v>29</v>
      </c>
      <c r="B191" s="9"/>
      <c r="C191" s="9"/>
      <c r="D191" s="9"/>
    </row>
    <row r="192" spans="1:4" x14ac:dyDescent="0.3">
      <c r="A192" s="9" t="s">
        <v>30</v>
      </c>
      <c r="B192" s="9"/>
      <c r="C192" s="9"/>
      <c r="D192" s="9"/>
    </row>
    <row r="193" spans="1:4" x14ac:dyDescent="0.3">
      <c r="A193" s="9" t="s">
        <v>31</v>
      </c>
      <c r="B193" s="9"/>
      <c r="C193" s="9"/>
      <c r="D193" s="9"/>
    </row>
    <row r="194" spans="1:4" x14ac:dyDescent="0.3">
      <c r="A194" s="9" t="s">
        <v>32</v>
      </c>
      <c r="B194" s="9"/>
      <c r="C194" s="9"/>
      <c r="D194" s="9"/>
    </row>
    <row r="195" spans="1:4" x14ac:dyDescent="0.3">
      <c r="A195" s="9" t="s">
        <v>33</v>
      </c>
      <c r="B195" s="9"/>
      <c r="C195" s="9"/>
      <c r="D195" s="9"/>
    </row>
    <row r="196" spans="1:4" x14ac:dyDescent="0.3">
      <c r="A196" s="9" t="s">
        <v>34</v>
      </c>
      <c r="B196" s="9"/>
      <c r="C196" s="9"/>
      <c r="D196" s="9"/>
    </row>
    <row r="197" spans="1:4" x14ac:dyDescent="0.3">
      <c r="A197" s="9" t="s">
        <v>35</v>
      </c>
      <c r="B197" s="9"/>
      <c r="C197" s="9"/>
      <c r="D197" s="9"/>
    </row>
    <row r="198" spans="1:4" x14ac:dyDescent="0.3">
      <c r="A198" s="9" t="s">
        <v>36</v>
      </c>
      <c r="B198" s="9"/>
      <c r="C198" s="9"/>
      <c r="D198" s="9"/>
    </row>
    <row r="199" spans="1:4" x14ac:dyDescent="0.3">
      <c r="A199" s="9" t="s">
        <v>39</v>
      </c>
      <c r="B199" s="9"/>
      <c r="C199" s="9"/>
      <c r="D199" s="9"/>
    </row>
    <row r="200" spans="1:4" x14ac:dyDescent="0.3">
      <c r="A200" s="9" t="s">
        <v>38</v>
      </c>
      <c r="B200" s="9"/>
      <c r="C200" s="9"/>
      <c r="D200" s="9"/>
    </row>
    <row r="206" spans="1:4" x14ac:dyDescent="0.3">
      <c r="A206" t="s">
        <v>8</v>
      </c>
    </row>
    <row r="208" spans="1:4" x14ac:dyDescent="0.3">
      <c r="A208" t="s">
        <v>9</v>
      </c>
      <c r="B208" t="s">
        <v>10</v>
      </c>
    </row>
    <row r="211" spans="1:4" ht="15.6" x14ac:dyDescent="0.3">
      <c r="B211" s="4" t="s">
        <v>4</v>
      </c>
      <c r="C211" s="4"/>
    </row>
    <row r="212" spans="1:4" ht="15.6" x14ac:dyDescent="0.3">
      <c r="B212" s="4" t="s">
        <v>5</v>
      </c>
      <c r="C212" s="4"/>
    </row>
    <row r="213" spans="1:4" x14ac:dyDescent="0.3">
      <c r="A213" s="5" t="s">
        <v>24</v>
      </c>
      <c r="B213" s="5"/>
      <c r="C213" s="5"/>
      <c r="D213" s="5"/>
    </row>
    <row r="214" spans="1:4" x14ac:dyDescent="0.3">
      <c r="A214" s="5"/>
      <c r="B214" s="5" t="s">
        <v>59</v>
      </c>
      <c r="C214" s="5"/>
      <c r="D214" s="5"/>
    </row>
    <row r="215" spans="1:4" x14ac:dyDescent="0.3">
      <c r="A215" s="8" t="s">
        <v>40</v>
      </c>
      <c r="B215" s="8" t="s">
        <v>6</v>
      </c>
      <c r="C215" s="6">
        <v>10</v>
      </c>
    </row>
    <row r="218" spans="1:4" ht="28.8" x14ac:dyDescent="0.3">
      <c r="A218" s="1" t="s">
        <v>0</v>
      </c>
      <c r="B218" s="2" t="s">
        <v>1</v>
      </c>
      <c r="C218" s="2" t="s">
        <v>2</v>
      </c>
      <c r="D218" s="2" t="s">
        <v>3</v>
      </c>
    </row>
    <row r="219" spans="1:4" x14ac:dyDescent="0.3">
      <c r="A219" s="3" t="s">
        <v>25</v>
      </c>
      <c r="B219" s="1">
        <v>100648.62</v>
      </c>
      <c r="C219" s="1">
        <v>99203.39</v>
      </c>
      <c r="D219" s="10">
        <f>B219</f>
        <v>100648.62</v>
      </c>
    </row>
    <row r="220" spans="1:4" x14ac:dyDescent="0.3">
      <c r="A220" s="28" t="s">
        <v>7</v>
      </c>
      <c r="B220" s="29"/>
      <c r="C220" s="30"/>
      <c r="D220" s="10">
        <f>B219-D219</f>
        <v>0</v>
      </c>
    </row>
    <row r="222" spans="1:4" x14ac:dyDescent="0.3">
      <c r="A222" s="5" t="s">
        <v>26</v>
      </c>
    </row>
    <row r="224" spans="1:4" x14ac:dyDescent="0.3">
      <c r="A224" s="9" t="s">
        <v>27</v>
      </c>
    </row>
    <row r="225" spans="1:4" x14ac:dyDescent="0.3">
      <c r="A225" s="9" t="s">
        <v>28</v>
      </c>
      <c r="B225" s="9"/>
      <c r="C225" s="9"/>
      <c r="D225" s="9"/>
    </row>
    <row r="226" spans="1:4" x14ac:dyDescent="0.3">
      <c r="A226" s="9" t="s">
        <v>29</v>
      </c>
      <c r="B226" s="9"/>
      <c r="C226" s="9"/>
      <c r="D226" s="9"/>
    </row>
    <row r="227" spans="1:4" x14ac:dyDescent="0.3">
      <c r="A227" s="9" t="s">
        <v>30</v>
      </c>
      <c r="B227" s="9"/>
      <c r="C227" s="9"/>
      <c r="D227" s="9"/>
    </row>
    <row r="228" spans="1:4" x14ac:dyDescent="0.3">
      <c r="A228" s="9" t="s">
        <v>31</v>
      </c>
      <c r="B228" s="9"/>
      <c r="C228" s="9"/>
      <c r="D228" s="9"/>
    </row>
    <row r="229" spans="1:4" x14ac:dyDescent="0.3">
      <c r="A229" s="9" t="s">
        <v>32</v>
      </c>
      <c r="B229" s="9"/>
      <c r="C229" s="9"/>
      <c r="D229" s="9"/>
    </row>
    <row r="230" spans="1:4" x14ac:dyDescent="0.3">
      <c r="A230" s="9" t="s">
        <v>33</v>
      </c>
      <c r="B230" s="9"/>
      <c r="C230" s="9"/>
      <c r="D230" s="9"/>
    </row>
    <row r="231" spans="1:4" x14ac:dyDescent="0.3">
      <c r="A231" s="9" t="s">
        <v>34</v>
      </c>
      <c r="B231" s="9"/>
      <c r="C231" s="9"/>
      <c r="D231" s="9"/>
    </row>
    <row r="232" spans="1:4" x14ac:dyDescent="0.3">
      <c r="A232" s="9" t="s">
        <v>35</v>
      </c>
      <c r="B232" s="9"/>
      <c r="C232" s="9"/>
      <c r="D232" s="9"/>
    </row>
    <row r="233" spans="1:4" x14ac:dyDescent="0.3">
      <c r="A233" s="9" t="s">
        <v>36</v>
      </c>
      <c r="B233" s="9"/>
      <c r="C233" s="9"/>
      <c r="D233" s="9"/>
    </row>
    <row r="234" spans="1:4" x14ac:dyDescent="0.3">
      <c r="A234" s="9" t="s">
        <v>39</v>
      </c>
      <c r="B234" s="9"/>
      <c r="C234" s="9"/>
      <c r="D234" s="9"/>
    </row>
    <row r="235" spans="1:4" x14ac:dyDescent="0.3">
      <c r="A235" s="9" t="s">
        <v>38</v>
      </c>
      <c r="B235" s="9"/>
      <c r="C235" s="9"/>
      <c r="D235" s="9"/>
    </row>
    <row r="241" spans="1:4" x14ac:dyDescent="0.3">
      <c r="A241" t="s">
        <v>8</v>
      </c>
    </row>
    <row r="243" spans="1:4" x14ac:dyDescent="0.3">
      <c r="A243" t="s">
        <v>9</v>
      </c>
      <c r="B243" t="s">
        <v>10</v>
      </c>
    </row>
    <row r="247" spans="1:4" ht="15.6" x14ac:dyDescent="0.3">
      <c r="B247" s="4" t="s">
        <v>4</v>
      </c>
      <c r="C247" s="4"/>
    </row>
    <row r="248" spans="1:4" ht="15.6" x14ac:dyDescent="0.3">
      <c r="B248" s="4" t="s">
        <v>5</v>
      </c>
      <c r="C248" s="4"/>
    </row>
    <row r="249" spans="1:4" x14ac:dyDescent="0.3">
      <c r="A249" s="5" t="s">
        <v>24</v>
      </c>
      <c r="B249" s="5"/>
      <c r="C249" s="5"/>
      <c r="D249" s="5"/>
    </row>
    <row r="250" spans="1:4" x14ac:dyDescent="0.3">
      <c r="A250" s="5"/>
      <c r="B250" s="5" t="s">
        <v>59</v>
      </c>
      <c r="C250" s="5"/>
      <c r="D250" s="5"/>
    </row>
    <row r="251" spans="1:4" x14ac:dyDescent="0.3">
      <c r="A251" s="8" t="s">
        <v>40</v>
      </c>
      <c r="B251" s="8" t="s">
        <v>6</v>
      </c>
      <c r="C251" s="6">
        <v>11</v>
      </c>
    </row>
    <row r="254" spans="1:4" ht="28.8" x14ac:dyDescent="0.3">
      <c r="A254" s="1" t="s">
        <v>0</v>
      </c>
      <c r="B254" s="2" t="s">
        <v>1</v>
      </c>
      <c r="C254" s="2" t="s">
        <v>2</v>
      </c>
      <c r="D254" s="2" t="s">
        <v>3</v>
      </c>
    </row>
    <row r="255" spans="1:4" x14ac:dyDescent="0.3">
      <c r="A255" s="3" t="s">
        <v>25</v>
      </c>
      <c r="B255" s="1">
        <v>100034.51999999997</v>
      </c>
      <c r="C255" s="1">
        <v>100323.66</v>
      </c>
      <c r="D255" s="10">
        <f>B255</f>
        <v>100034.51999999997</v>
      </c>
    </row>
    <row r="256" spans="1:4" x14ac:dyDescent="0.3">
      <c r="A256" s="28" t="s">
        <v>7</v>
      </c>
      <c r="B256" s="29"/>
      <c r="C256" s="30"/>
      <c r="D256" s="10">
        <f>B255-D255</f>
        <v>0</v>
      </c>
    </row>
    <row r="258" spans="1:4" x14ac:dyDescent="0.3">
      <c r="A258" s="5" t="s">
        <v>26</v>
      </c>
    </row>
    <row r="260" spans="1:4" x14ac:dyDescent="0.3">
      <c r="A260" s="9" t="s">
        <v>27</v>
      </c>
    </row>
    <row r="261" spans="1:4" x14ac:dyDescent="0.3">
      <c r="A261" s="9" t="s">
        <v>28</v>
      </c>
      <c r="B261" s="9"/>
      <c r="C261" s="9"/>
      <c r="D261" s="9"/>
    </row>
    <row r="262" spans="1:4" x14ac:dyDescent="0.3">
      <c r="A262" s="9" t="s">
        <v>29</v>
      </c>
      <c r="B262" s="9"/>
      <c r="C262" s="9"/>
      <c r="D262" s="9"/>
    </row>
    <row r="263" spans="1:4" x14ac:dyDescent="0.3">
      <c r="A263" s="9" t="s">
        <v>30</v>
      </c>
      <c r="B263" s="9"/>
      <c r="C263" s="9"/>
      <c r="D263" s="9"/>
    </row>
    <row r="264" spans="1:4" x14ac:dyDescent="0.3">
      <c r="A264" s="9" t="s">
        <v>31</v>
      </c>
      <c r="B264" s="9"/>
      <c r="C264" s="9"/>
      <c r="D264" s="9"/>
    </row>
    <row r="265" spans="1:4" x14ac:dyDescent="0.3">
      <c r="A265" s="9" t="s">
        <v>32</v>
      </c>
      <c r="B265" s="9"/>
      <c r="C265" s="9"/>
      <c r="D265" s="9"/>
    </row>
    <row r="266" spans="1:4" x14ac:dyDescent="0.3">
      <c r="A266" s="9" t="s">
        <v>33</v>
      </c>
      <c r="B266" s="9"/>
      <c r="C266" s="9"/>
      <c r="D266" s="9"/>
    </row>
    <row r="267" spans="1:4" x14ac:dyDescent="0.3">
      <c r="A267" s="9" t="s">
        <v>34</v>
      </c>
      <c r="B267" s="9"/>
      <c r="C267" s="9"/>
      <c r="D267" s="9"/>
    </row>
    <row r="268" spans="1:4" x14ac:dyDescent="0.3">
      <c r="A268" s="9" t="s">
        <v>35</v>
      </c>
      <c r="B268" s="9"/>
      <c r="C268" s="9"/>
      <c r="D268" s="9"/>
    </row>
    <row r="269" spans="1:4" x14ac:dyDescent="0.3">
      <c r="A269" s="9" t="s">
        <v>36</v>
      </c>
      <c r="B269" s="9"/>
      <c r="C269" s="9"/>
      <c r="D269" s="9"/>
    </row>
    <row r="270" spans="1:4" x14ac:dyDescent="0.3">
      <c r="A270" s="9" t="s">
        <v>39</v>
      </c>
      <c r="B270" s="9"/>
      <c r="C270" s="9"/>
      <c r="D270" s="9"/>
    </row>
    <row r="271" spans="1:4" x14ac:dyDescent="0.3">
      <c r="A271" s="9" t="s">
        <v>38</v>
      </c>
      <c r="B271" s="9"/>
      <c r="C271" s="9"/>
      <c r="D271" s="9"/>
    </row>
    <row r="277" spans="1:4" x14ac:dyDescent="0.3">
      <c r="A277" t="s">
        <v>8</v>
      </c>
    </row>
    <row r="279" spans="1:4" x14ac:dyDescent="0.3">
      <c r="A279" t="s">
        <v>9</v>
      </c>
      <c r="B279" t="s">
        <v>10</v>
      </c>
    </row>
    <row r="282" spans="1:4" ht="15.6" x14ac:dyDescent="0.3">
      <c r="B282" s="4" t="s">
        <v>4</v>
      </c>
      <c r="C282" s="4"/>
    </row>
    <row r="283" spans="1:4" ht="15.6" x14ac:dyDescent="0.3">
      <c r="B283" s="4" t="s">
        <v>5</v>
      </c>
      <c r="C283" s="4"/>
    </row>
    <row r="284" spans="1:4" x14ac:dyDescent="0.3">
      <c r="A284" s="5" t="s">
        <v>24</v>
      </c>
      <c r="B284" s="5"/>
      <c r="C284" s="5"/>
      <c r="D284" s="5"/>
    </row>
    <row r="285" spans="1:4" x14ac:dyDescent="0.3">
      <c r="A285" s="5"/>
      <c r="B285" s="5" t="s">
        <v>59</v>
      </c>
      <c r="C285" s="5"/>
      <c r="D285" s="5"/>
    </row>
    <row r="286" spans="1:4" x14ac:dyDescent="0.3">
      <c r="A286" s="8" t="s">
        <v>40</v>
      </c>
      <c r="B286" s="8" t="s">
        <v>6</v>
      </c>
      <c r="C286" s="6">
        <v>12</v>
      </c>
    </row>
    <row r="289" spans="1:4" ht="28.8" x14ac:dyDescent="0.3">
      <c r="A289" s="1" t="s">
        <v>0</v>
      </c>
      <c r="B289" s="2" t="s">
        <v>1</v>
      </c>
      <c r="C289" s="2" t="s">
        <v>2</v>
      </c>
      <c r="D289" s="2" t="s">
        <v>3</v>
      </c>
    </row>
    <row r="290" spans="1:4" x14ac:dyDescent="0.3">
      <c r="A290" s="3" t="s">
        <v>25</v>
      </c>
      <c r="B290" s="1">
        <v>128937</v>
      </c>
      <c r="C290" s="1">
        <v>112369.71</v>
      </c>
      <c r="D290" s="10">
        <f>B290</f>
        <v>128937</v>
      </c>
    </row>
    <row r="291" spans="1:4" x14ac:dyDescent="0.3">
      <c r="A291" s="28" t="s">
        <v>11</v>
      </c>
      <c r="B291" s="29"/>
      <c r="C291" s="30"/>
      <c r="D291" s="10">
        <f>B290-D290</f>
        <v>0</v>
      </c>
    </row>
    <row r="293" spans="1:4" x14ac:dyDescent="0.3">
      <c r="A293" s="5" t="s">
        <v>26</v>
      </c>
    </row>
    <row r="295" spans="1:4" x14ac:dyDescent="0.3">
      <c r="A295" s="9" t="s">
        <v>27</v>
      </c>
    </row>
    <row r="296" spans="1:4" x14ac:dyDescent="0.3">
      <c r="A296" s="9" t="s">
        <v>28</v>
      </c>
      <c r="B296" s="9"/>
      <c r="C296" s="9"/>
      <c r="D296" s="9"/>
    </row>
    <row r="297" spans="1:4" x14ac:dyDescent="0.3">
      <c r="A297" s="9" t="s">
        <v>29</v>
      </c>
      <c r="B297" s="9"/>
      <c r="C297" s="9"/>
      <c r="D297" s="9"/>
    </row>
    <row r="298" spans="1:4" x14ac:dyDescent="0.3">
      <c r="A298" s="9" t="s">
        <v>30</v>
      </c>
      <c r="B298" s="9"/>
      <c r="C298" s="9"/>
      <c r="D298" s="9"/>
    </row>
    <row r="299" spans="1:4" x14ac:dyDescent="0.3">
      <c r="A299" s="9" t="s">
        <v>31</v>
      </c>
      <c r="B299" s="9"/>
      <c r="C299" s="9"/>
      <c r="D299" s="9"/>
    </row>
    <row r="300" spans="1:4" x14ac:dyDescent="0.3">
      <c r="A300" s="9" t="s">
        <v>32</v>
      </c>
      <c r="B300" s="9"/>
      <c r="C300" s="9"/>
      <c r="D300" s="9"/>
    </row>
    <row r="301" spans="1:4" x14ac:dyDescent="0.3">
      <c r="A301" s="9" t="s">
        <v>33</v>
      </c>
      <c r="B301" s="9"/>
      <c r="C301" s="9"/>
      <c r="D301" s="9"/>
    </row>
    <row r="302" spans="1:4" x14ac:dyDescent="0.3">
      <c r="A302" s="9" t="s">
        <v>34</v>
      </c>
      <c r="B302" s="9"/>
      <c r="C302" s="9"/>
      <c r="D302" s="9"/>
    </row>
    <row r="303" spans="1:4" x14ac:dyDescent="0.3">
      <c r="A303" s="9" t="s">
        <v>35</v>
      </c>
      <c r="B303" s="9"/>
      <c r="C303" s="9"/>
      <c r="D303" s="9"/>
    </row>
    <row r="304" spans="1:4" x14ac:dyDescent="0.3">
      <c r="A304" s="9" t="s">
        <v>36</v>
      </c>
      <c r="B304" s="9"/>
      <c r="C304" s="9"/>
      <c r="D304" s="9"/>
    </row>
    <row r="305" spans="1:4" x14ac:dyDescent="0.3">
      <c r="A305" s="9" t="s">
        <v>39</v>
      </c>
      <c r="B305" s="9"/>
      <c r="C305" s="9"/>
      <c r="D305" s="9"/>
    </row>
    <row r="306" spans="1:4" x14ac:dyDescent="0.3">
      <c r="A306" s="9" t="s">
        <v>38</v>
      </c>
      <c r="B306" s="9"/>
      <c r="C306" s="9"/>
      <c r="D306" s="9"/>
    </row>
    <row r="312" spans="1:4" x14ac:dyDescent="0.3">
      <c r="A312" t="s">
        <v>8</v>
      </c>
    </row>
    <row r="314" spans="1:4" x14ac:dyDescent="0.3">
      <c r="A314" t="s">
        <v>9</v>
      </c>
      <c r="B314" t="s">
        <v>10</v>
      </c>
    </row>
    <row r="317" spans="1:4" ht="15.6" x14ac:dyDescent="0.3">
      <c r="B317" s="4" t="s">
        <v>4</v>
      </c>
      <c r="C317" s="4"/>
    </row>
    <row r="318" spans="1:4" ht="15.6" x14ac:dyDescent="0.3">
      <c r="B318" s="4" t="s">
        <v>5</v>
      </c>
      <c r="C318" s="4"/>
    </row>
    <row r="319" spans="1:4" x14ac:dyDescent="0.3">
      <c r="A319" s="5" t="s">
        <v>24</v>
      </c>
      <c r="B319" s="5"/>
      <c r="C319" s="5"/>
      <c r="D319" s="5"/>
    </row>
    <row r="320" spans="1:4" x14ac:dyDescent="0.3">
      <c r="A320" s="5"/>
      <c r="B320" s="5" t="s">
        <v>59</v>
      </c>
      <c r="C320" s="5"/>
      <c r="D320" s="5"/>
    </row>
    <row r="321" spans="1:4" x14ac:dyDescent="0.3">
      <c r="A321" s="8" t="s">
        <v>40</v>
      </c>
      <c r="B321" s="8" t="s">
        <v>6</v>
      </c>
      <c r="C321" s="6">
        <v>13</v>
      </c>
    </row>
    <row r="324" spans="1:4" ht="28.8" x14ac:dyDescent="0.3">
      <c r="A324" s="1" t="s">
        <v>0</v>
      </c>
      <c r="B324" s="2" t="s">
        <v>1</v>
      </c>
      <c r="C324" s="2" t="s">
        <v>2</v>
      </c>
      <c r="D324" s="2" t="s">
        <v>3</v>
      </c>
    </row>
    <row r="325" spans="1:4" x14ac:dyDescent="0.3">
      <c r="A325" s="3" t="s">
        <v>25</v>
      </c>
      <c r="B325" s="1">
        <v>129420.18</v>
      </c>
      <c r="C325" s="1">
        <v>119597.22999999998</v>
      </c>
      <c r="D325" s="10">
        <f>B325</f>
        <v>129420.18</v>
      </c>
    </row>
    <row r="326" spans="1:4" x14ac:dyDescent="0.3">
      <c r="A326" s="28" t="s">
        <v>7</v>
      </c>
      <c r="B326" s="29"/>
      <c r="C326" s="30"/>
      <c r="D326" s="10">
        <f>B325-D325</f>
        <v>0</v>
      </c>
    </row>
    <row r="328" spans="1:4" x14ac:dyDescent="0.3">
      <c r="A328" s="5" t="s">
        <v>26</v>
      </c>
    </row>
    <row r="330" spans="1:4" x14ac:dyDescent="0.3">
      <c r="A330" s="9" t="s">
        <v>27</v>
      </c>
    </row>
    <row r="331" spans="1:4" x14ac:dyDescent="0.3">
      <c r="A331" s="9" t="s">
        <v>28</v>
      </c>
      <c r="B331" s="9"/>
      <c r="C331" s="9"/>
      <c r="D331" s="9"/>
    </row>
    <row r="332" spans="1:4" x14ac:dyDescent="0.3">
      <c r="A332" s="9" t="s">
        <v>29</v>
      </c>
      <c r="B332" s="9"/>
      <c r="C332" s="9"/>
      <c r="D332" s="9"/>
    </row>
    <row r="333" spans="1:4" x14ac:dyDescent="0.3">
      <c r="A333" s="9" t="s">
        <v>30</v>
      </c>
      <c r="B333" s="9"/>
      <c r="C333" s="9"/>
      <c r="D333" s="9"/>
    </row>
    <row r="334" spans="1:4" x14ac:dyDescent="0.3">
      <c r="A334" s="9" t="s">
        <v>31</v>
      </c>
      <c r="B334" s="9"/>
      <c r="C334" s="9"/>
      <c r="D334" s="9"/>
    </row>
    <row r="335" spans="1:4" x14ac:dyDescent="0.3">
      <c r="A335" s="9" t="s">
        <v>32</v>
      </c>
      <c r="B335" s="9"/>
      <c r="C335" s="9"/>
      <c r="D335" s="9"/>
    </row>
    <row r="336" spans="1:4" x14ac:dyDescent="0.3">
      <c r="A336" s="9" t="s">
        <v>33</v>
      </c>
      <c r="B336" s="9"/>
      <c r="C336" s="9"/>
      <c r="D336" s="9"/>
    </row>
    <row r="337" spans="1:4" x14ac:dyDescent="0.3">
      <c r="A337" s="9" t="s">
        <v>34</v>
      </c>
      <c r="B337" s="9"/>
      <c r="C337" s="9"/>
      <c r="D337" s="9"/>
    </row>
    <row r="338" spans="1:4" x14ac:dyDescent="0.3">
      <c r="A338" s="9" t="s">
        <v>35</v>
      </c>
      <c r="B338" s="9"/>
      <c r="C338" s="9"/>
      <c r="D338" s="9"/>
    </row>
    <row r="339" spans="1:4" x14ac:dyDescent="0.3">
      <c r="A339" s="9" t="s">
        <v>36</v>
      </c>
      <c r="B339" s="9"/>
      <c r="C339" s="9"/>
      <c r="D339" s="9"/>
    </row>
    <row r="340" spans="1:4" x14ac:dyDescent="0.3">
      <c r="A340" s="9" t="s">
        <v>39</v>
      </c>
      <c r="B340" s="9"/>
      <c r="C340" s="9"/>
      <c r="D340" s="9"/>
    </row>
    <row r="341" spans="1:4" x14ac:dyDescent="0.3">
      <c r="A341" s="9" t="s">
        <v>38</v>
      </c>
      <c r="B341" s="9"/>
      <c r="C341" s="9"/>
      <c r="D341" s="9"/>
    </row>
    <row r="347" spans="1:4" x14ac:dyDescent="0.3">
      <c r="A347" t="s">
        <v>8</v>
      </c>
    </row>
    <row r="349" spans="1:4" x14ac:dyDescent="0.3">
      <c r="A349" t="s">
        <v>9</v>
      </c>
      <c r="B349" t="s">
        <v>10</v>
      </c>
    </row>
    <row r="352" spans="1:4" ht="15.6" x14ac:dyDescent="0.3">
      <c r="B352" s="4" t="s">
        <v>4</v>
      </c>
      <c r="C352" s="4"/>
    </row>
    <row r="353" spans="1:4" ht="15.6" x14ac:dyDescent="0.3">
      <c r="B353" s="4" t="s">
        <v>5</v>
      </c>
      <c r="C353" s="4"/>
    </row>
    <row r="354" spans="1:4" x14ac:dyDescent="0.3">
      <c r="A354" s="5" t="s">
        <v>24</v>
      </c>
      <c r="B354" s="5"/>
      <c r="C354" s="5"/>
      <c r="D354" s="5"/>
    </row>
    <row r="355" spans="1:4" x14ac:dyDescent="0.3">
      <c r="A355" s="5"/>
      <c r="B355" s="5" t="s">
        <v>59</v>
      </c>
      <c r="C355" s="5"/>
      <c r="D355" s="5"/>
    </row>
    <row r="356" spans="1:4" x14ac:dyDescent="0.3">
      <c r="A356" s="8" t="s">
        <v>40</v>
      </c>
      <c r="B356" s="8" t="s">
        <v>6</v>
      </c>
      <c r="C356" s="6">
        <v>14</v>
      </c>
    </row>
    <row r="359" spans="1:4" ht="28.8" x14ac:dyDescent="0.3">
      <c r="A359" s="1" t="s">
        <v>0</v>
      </c>
      <c r="B359" s="2" t="s">
        <v>1</v>
      </c>
      <c r="C359" s="2" t="s">
        <v>2</v>
      </c>
      <c r="D359" s="2" t="s">
        <v>3</v>
      </c>
    </row>
    <row r="360" spans="1:4" x14ac:dyDescent="0.3">
      <c r="A360" s="3" t="s">
        <v>25</v>
      </c>
      <c r="B360" s="1">
        <v>126961.92</v>
      </c>
      <c r="C360" s="1">
        <v>126313.05</v>
      </c>
      <c r="D360" s="10">
        <f>B360</f>
        <v>126961.92</v>
      </c>
    </row>
    <row r="361" spans="1:4" x14ac:dyDescent="0.3">
      <c r="A361" s="28" t="s">
        <v>7</v>
      </c>
      <c r="B361" s="29"/>
      <c r="C361" s="30"/>
      <c r="D361" s="10">
        <f>B360-D360</f>
        <v>0</v>
      </c>
    </row>
    <row r="363" spans="1:4" x14ac:dyDescent="0.3">
      <c r="A363" s="5" t="s">
        <v>26</v>
      </c>
    </row>
    <row r="365" spans="1:4" x14ac:dyDescent="0.3">
      <c r="A365" s="9" t="s">
        <v>27</v>
      </c>
    </row>
    <row r="366" spans="1:4" x14ac:dyDescent="0.3">
      <c r="A366" s="9" t="s">
        <v>28</v>
      </c>
      <c r="B366" s="9"/>
      <c r="C366" s="9"/>
      <c r="D366" s="9"/>
    </row>
    <row r="367" spans="1:4" x14ac:dyDescent="0.3">
      <c r="A367" s="9" t="s">
        <v>29</v>
      </c>
      <c r="B367" s="9"/>
      <c r="C367" s="9"/>
      <c r="D367" s="9"/>
    </row>
    <row r="368" spans="1:4" x14ac:dyDescent="0.3">
      <c r="A368" s="9" t="s">
        <v>30</v>
      </c>
      <c r="B368" s="9"/>
      <c r="C368" s="9"/>
      <c r="D368" s="9"/>
    </row>
    <row r="369" spans="1:4" x14ac:dyDescent="0.3">
      <c r="A369" s="9" t="s">
        <v>31</v>
      </c>
      <c r="B369" s="9"/>
      <c r="C369" s="9"/>
      <c r="D369" s="9"/>
    </row>
    <row r="370" spans="1:4" x14ac:dyDescent="0.3">
      <c r="A370" s="9" t="s">
        <v>32</v>
      </c>
      <c r="B370" s="9"/>
      <c r="C370" s="9"/>
      <c r="D370" s="9"/>
    </row>
    <row r="371" spans="1:4" x14ac:dyDescent="0.3">
      <c r="A371" s="9" t="s">
        <v>33</v>
      </c>
      <c r="B371" s="9"/>
      <c r="C371" s="9"/>
      <c r="D371" s="9"/>
    </row>
    <row r="372" spans="1:4" x14ac:dyDescent="0.3">
      <c r="A372" s="9" t="s">
        <v>34</v>
      </c>
      <c r="B372" s="9"/>
      <c r="C372" s="9"/>
      <c r="D372" s="9"/>
    </row>
    <row r="373" spans="1:4" x14ac:dyDescent="0.3">
      <c r="A373" s="9" t="s">
        <v>35</v>
      </c>
      <c r="B373" s="9"/>
      <c r="C373" s="9"/>
      <c r="D373" s="9"/>
    </row>
    <row r="374" spans="1:4" x14ac:dyDescent="0.3">
      <c r="A374" s="9" t="s">
        <v>36</v>
      </c>
      <c r="B374" s="9"/>
      <c r="C374" s="9"/>
      <c r="D374" s="9"/>
    </row>
    <row r="375" spans="1:4" x14ac:dyDescent="0.3">
      <c r="A375" s="9" t="s">
        <v>39</v>
      </c>
      <c r="B375" s="9"/>
      <c r="C375" s="9"/>
      <c r="D375" s="9"/>
    </row>
    <row r="376" spans="1:4" x14ac:dyDescent="0.3">
      <c r="A376" s="9" t="s">
        <v>38</v>
      </c>
      <c r="B376" s="9"/>
      <c r="C376" s="9"/>
      <c r="D376" s="9"/>
    </row>
    <row r="382" spans="1:4" x14ac:dyDescent="0.3">
      <c r="A382" t="s">
        <v>8</v>
      </c>
    </row>
    <row r="384" spans="1:4" x14ac:dyDescent="0.3">
      <c r="A384" t="s">
        <v>9</v>
      </c>
      <c r="B384" t="s">
        <v>10</v>
      </c>
    </row>
    <row r="387" spans="1:4" ht="15.6" x14ac:dyDescent="0.3">
      <c r="B387" s="4" t="s">
        <v>4</v>
      </c>
      <c r="C387" s="4"/>
    </row>
    <row r="388" spans="1:4" ht="15.6" x14ac:dyDescent="0.3">
      <c r="B388" s="4" t="s">
        <v>5</v>
      </c>
      <c r="C388" s="4"/>
    </row>
    <row r="389" spans="1:4" x14ac:dyDescent="0.3">
      <c r="A389" s="5" t="s">
        <v>24</v>
      </c>
      <c r="B389" s="5"/>
      <c r="C389" s="5"/>
      <c r="D389" s="5"/>
    </row>
    <row r="390" spans="1:4" x14ac:dyDescent="0.3">
      <c r="A390" s="5"/>
      <c r="B390" s="5" t="s">
        <v>59</v>
      </c>
      <c r="C390" s="5"/>
      <c r="D390" s="5"/>
    </row>
    <row r="391" spans="1:4" x14ac:dyDescent="0.3">
      <c r="A391" s="8" t="s">
        <v>40</v>
      </c>
      <c r="B391" s="8" t="s">
        <v>6</v>
      </c>
      <c r="C391" s="6">
        <v>15</v>
      </c>
    </row>
    <row r="394" spans="1:4" ht="28.8" x14ac:dyDescent="0.3">
      <c r="A394" s="1" t="s">
        <v>0</v>
      </c>
      <c r="B394" s="2" t="s">
        <v>1</v>
      </c>
      <c r="C394" s="2" t="s">
        <v>2</v>
      </c>
      <c r="D394" s="2" t="s">
        <v>3</v>
      </c>
    </row>
    <row r="395" spans="1:4" x14ac:dyDescent="0.3">
      <c r="A395" s="3" t="s">
        <v>25</v>
      </c>
      <c r="B395" s="1">
        <v>122500.26</v>
      </c>
      <c r="C395" s="1">
        <v>119500.01</v>
      </c>
      <c r="D395" s="10">
        <f>B395</f>
        <v>122500.26</v>
      </c>
    </row>
    <row r="396" spans="1:4" x14ac:dyDescent="0.3">
      <c r="A396" s="28" t="s">
        <v>7</v>
      </c>
      <c r="B396" s="29"/>
      <c r="C396" s="30"/>
      <c r="D396" s="10">
        <f>B395-D395</f>
        <v>0</v>
      </c>
    </row>
    <row r="398" spans="1:4" x14ac:dyDescent="0.3">
      <c r="A398" s="5" t="s">
        <v>26</v>
      </c>
    </row>
    <row r="400" spans="1:4" x14ac:dyDescent="0.3">
      <c r="A400" s="9" t="s">
        <v>27</v>
      </c>
    </row>
    <row r="401" spans="1:4" x14ac:dyDescent="0.3">
      <c r="A401" s="9" t="s">
        <v>28</v>
      </c>
      <c r="B401" s="9"/>
      <c r="C401" s="9"/>
      <c r="D401" s="9"/>
    </row>
    <row r="402" spans="1:4" x14ac:dyDescent="0.3">
      <c r="A402" s="9" t="s">
        <v>29</v>
      </c>
      <c r="B402" s="9"/>
      <c r="C402" s="9"/>
      <c r="D402" s="9"/>
    </row>
    <row r="403" spans="1:4" x14ac:dyDescent="0.3">
      <c r="A403" s="9" t="s">
        <v>30</v>
      </c>
      <c r="B403" s="9"/>
      <c r="C403" s="9"/>
      <c r="D403" s="9"/>
    </row>
    <row r="404" spans="1:4" x14ac:dyDescent="0.3">
      <c r="A404" s="9" t="s">
        <v>31</v>
      </c>
      <c r="B404" s="9"/>
      <c r="C404" s="9"/>
      <c r="D404" s="9"/>
    </row>
    <row r="405" spans="1:4" x14ac:dyDescent="0.3">
      <c r="A405" s="9" t="s">
        <v>32</v>
      </c>
      <c r="B405" s="9"/>
      <c r="C405" s="9"/>
      <c r="D405" s="9"/>
    </row>
    <row r="406" spans="1:4" x14ac:dyDescent="0.3">
      <c r="A406" s="9" t="s">
        <v>33</v>
      </c>
      <c r="B406" s="9"/>
      <c r="C406" s="9"/>
      <c r="D406" s="9"/>
    </row>
    <row r="407" spans="1:4" x14ac:dyDescent="0.3">
      <c r="A407" s="9" t="s">
        <v>34</v>
      </c>
      <c r="B407" s="9"/>
      <c r="C407" s="9"/>
      <c r="D407" s="9"/>
    </row>
    <row r="408" spans="1:4" x14ac:dyDescent="0.3">
      <c r="A408" s="9" t="s">
        <v>35</v>
      </c>
      <c r="B408" s="9"/>
      <c r="C408" s="9"/>
      <c r="D408" s="9"/>
    </row>
    <row r="409" spans="1:4" x14ac:dyDescent="0.3">
      <c r="A409" s="9" t="s">
        <v>36</v>
      </c>
      <c r="B409" s="9"/>
      <c r="C409" s="9"/>
      <c r="D409" s="9"/>
    </row>
    <row r="410" spans="1:4" x14ac:dyDescent="0.3">
      <c r="A410" s="9" t="s">
        <v>39</v>
      </c>
      <c r="B410" s="9"/>
      <c r="C410" s="9"/>
      <c r="D410" s="9"/>
    </row>
    <row r="411" spans="1:4" x14ac:dyDescent="0.3">
      <c r="A411" s="9" t="s">
        <v>38</v>
      </c>
      <c r="B411" s="9"/>
      <c r="C411" s="9"/>
      <c r="D411" s="9"/>
    </row>
    <row r="417" spans="1:4" x14ac:dyDescent="0.3">
      <c r="A417" t="s">
        <v>8</v>
      </c>
    </row>
    <row r="419" spans="1:4" x14ac:dyDescent="0.3">
      <c r="A419" t="s">
        <v>9</v>
      </c>
      <c r="B419" t="s">
        <v>10</v>
      </c>
    </row>
    <row r="424" spans="1:4" ht="15.6" x14ac:dyDescent="0.3">
      <c r="B424" s="4" t="s">
        <v>4</v>
      </c>
      <c r="C424" s="4"/>
    </row>
    <row r="425" spans="1:4" ht="15.6" x14ac:dyDescent="0.3">
      <c r="B425" s="4" t="s">
        <v>5</v>
      </c>
      <c r="C425" s="4"/>
    </row>
    <row r="426" spans="1:4" x14ac:dyDescent="0.3">
      <c r="A426" s="5" t="s">
        <v>24</v>
      </c>
      <c r="B426" s="5"/>
      <c r="C426" s="5"/>
      <c r="D426" s="5"/>
    </row>
    <row r="427" spans="1:4" x14ac:dyDescent="0.3">
      <c r="A427" s="5"/>
      <c r="B427" s="5" t="s">
        <v>59</v>
      </c>
      <c r="C427" s="5"/>
      <c r="D427" s="5"/>
    </row>
    <row r="428" spans="1:4" x14ac:dyDescent="0.3">
      <c r="A428" s="8" t="s">
        <v>40</v>
      </c>
      <c r="B428" s="8" t="s">
        <v>6</v>
      </c>
      <c r="C428" s="6">
        <v>16</v>
      </c>
    </row>
    <row r="431" spans="1:4" ht="28.8" x14ac:dyDescent="0.3">
      <c r="A431" s="1" t="s">
        <v>0</v>
      </c>
      <c r="B431" s="2" t="s">
        <v>1</v>
      </c>
      <c r="C431" s="2" t="s">
        <v>2</v>
      </c>
      <c r="D431" s="2" t="s">
        <v>3</v>
      </c>
    </row>
    <row r="432" spans="1:4" x14ac:dyDescent="0.3">
      <c r="A432" s="3" t="s">
        <v>25</v>
      </c>
      <c r="B432" s="1">
        <v>126257.64</v>
      </c>
      <c r="C432" s="1">
        <v>127164.86</v>
      </c>
      <c r="D432" s="10">
        <f>B432</f>
        <v>126257.64</v>
      </c>
    </row>
    <row r="433" spans="1:4" x14ac:dyDescent="0.3">
      <c r="A433" s="28" t="s">
        <v>7</v>
      </c>
      <c r="B433" s="29"/>
      <c r="C433" s="30"/>
      <c r="D433" s="10">
        <f>B432-D432</f>
        <v>0</v>
      </c>
    </row>
    <row r="435" spans="1:4" x14ac:dyDescent="0.3">
      <c r="A435" s="5" t="s">
        <v>26</v>
      </c>
    </row>
    <row r="437" spans="1:4" x14ac:dyDescent="0.3">
      <c r="A437" s="9" t="s">
        <v>27</v>
      </c>
    </row>
    <row r="438" spans="1:4" x14ac:dyDescent="0.3">
      <c r="A438" s="9" t="s">
        <v>28</v>
      </c>
      <c r="B438" s="9"/>
      <c r="C438" s="9"/>
      <c r="D438" s="9"/>
    </row>
    <row r="439" spans="1:4" x14ac:dyDescent="0.3">
      <c r="A439" s="9" t="s">
        <v>29</v>
      </c>
      <c r="B439" s="9"/>
      <c r="C439" s="9"/>
      <c r="D439" s="9"/>
    </row>
    <row r="440" spans="1:4" x14ac:dyDescent="0.3">
      <c r="A440" s="9" t="s">
        <v>30</v>
      </c>
      <c r="B440" s="9"/>
      <c r="C440" s="9"/>
      <c r="D440" s="9"/>
    </row>
    <row r="441" spans="1:4" x14ac:dyDescent="0.3">
      <c r="A441" s="9" t="s">
        <v>31</v>
      </c>
      <c r="B441" s="9"/>
      <c r="C441" s="9"/>
      <c r="D441" s="9"/>
    </row>
    <row r="442" spans="1:4" x14ac:dyDescent="0.3">
      <c r="A442" s="9" t="s">
        <v>32</v>
      </c>
      <c r="B442" s="9"/>
      <c r="C442" s="9"/>
      <c r="D442" s="9"/>
    </row>
    <row r="443" spans="1:4" x14ac:dyDescent="0.3">
      <c r="A443" s="9" t="s">
        <v>33</v>
      </c>
      <c r="B443" s="9"/>
      <c r="C443" s="9"/>
      <c r="D443" s="9"/>
    </row>
    <row r="444" spans="1:4" x14ac:dyDescent="0.3">
      <c r="A444" s="9" t="s">
        <v>34</v>
      </c>
      <c r="B444" s="9"/>
      <c r="C444" s="9"/>
      <c r="D444" s="9"/>
    </row>
    <row r="445" spans="1:4" x14ac:dyDescent="0.3">
      <c r="A445" s="9" t="s">
        <v>35</v>
      </c>
      <c r="B445" s="9"/>
      <c r="C445" s="9"/>
      <c r="D445" s="9"/>
    </row>
    <row r="446" spans="1:4" x14ac:dyDescent="0.3">
      <c r="A446" s="9" t="s">
        <v>36</v>
      </c>
      <c r="B446" s="9"/>
      <c r="C446" s="9"/>
      <c r="D446" s="9"/>
    </row>
    <row r="447" spans="1:4" x14ac:dyDescent="0.3">
      <c r="A447" s="9" t="s">
        <v>39</v>
      </c>
      <c r="B447" s="9"/>
      <c r="C447" s="9"/>
      <c r="D447" s="9"/>
    </row>
    <row r="448" spans="1:4" x14ac:dyDescent="0.3">
      <c r="A448" s="9" t="s">
        <v>38</v>
      </c>
      <c r="B448" s="9"/>
      <c r="C448" s="9"/>
      <c r="D448" s="9"/>
    </row>
    <row r="454" spans="1:4" x14ac:dyDescent="0.3">
      <c r="A454" t="s">
        <v>8</v>
      </c>
    </row>
    <row r="456" spans="1:4" x14ac:dyDescent="0.3">
      <c r="A456" t="s">
        <v>9</v>
      </c>
      <c r="B456" t="s">
        <v>10</v>
      </c>
    </row>
    <row r="458" spans="1:4" ht="15.6" x14ac:dyDescent="0.3">
      <c r="B458" s="4" t="s">
        <v>4</v>
      </c>
      <c r="C458" s="4"/>
    </row>
    <row r="459" spans="1:4" ht="15.6" x14ac:dyDescent="0.3">
      <c r="B459" s="4" t="s">
        <v>5</v>
      </c>
      <c r="C459" s="4"/>
    </row>
    <row r="460" spans="1:4" x14ac:dyDescent="0.3">
      <c r="A460" s="5" t="s">
        <v>24</v>
      </c>
      <c r="B460" s="5"/>
      <c r="C460" s="5"/>
      <c r="D460" s="5"/>
    </row>
    <row r="461" spans="1:4" x14ac:dyDescent="0.3">
      <c r="A461" s="5"/>
      <c r="B461" s="5" t="s">
        <v>59</v>
      </c>
      <c r="C461" s="5"/>
      <c r="D461" s="5"/>
    </row>
    <row r="462" spans="1:4" x14ac:dyDescent="0.3">
      <c r="A462" s="8" t="s">
        <v>40</v>
      </c>
      <c r="B462" s="8" t="s">
        <v>6</v>
      </c>
      <c r="C462" s="6">
        <v>17</v>
      </c>
    </row>
    <row r="465" spans="1:4" ht="28.8" x14ac:dyDescent="0.3">
      <c r="A465" s="1" t="s">
        <v>0</v>
      </c>
      <c r="B465" s="2" t="s">
        <v>1</v>
      </c>
      <c r="C465" s="2" t="s">
        <v>2</v>
      </c>
      <c r="D465" s="2" t="s">
        <v>3</v>
      </c>
    </row>
    <row r="466" spans="1:4" x14ac:dyDescent="0.3">
      <c r="A466" s="3" t="s">
        <v>25</v>
      </c>
      <c r="B466" s="1">
        <v>126768.66</v>
      </c>
      <c r="C466" s="1">
        <v>117182.25000000001</v>
      </c>
      <c r="D466" s="10">
        <f>B466</f>
        <v>126768.66</v>
      </c>
    </row>
    <row r="467" spans="1:4" x14ac:dyDescent="0.3">
      <c r="A467" s="28" t="s">
        <v>11</v>
      </c>
      <c r="B467" s="29"/>
      <c r="C467" s="30"/>
      <c r="D467" s="10">
        <f>B466-D466</f>
        <v>0</v>
      </c>
    </row>
    <row r="469" spans="1:4" x14ac:dyDescent="0.3">
      <c r="A469" s="5" t="s">
        <v>26</v>
      </c>
    </row>
    <row r="471" spans="1:4" x14ac:dyDescent="0.3">
      <c r="A471" s="9" t="s">
        <v>27</v>
      </c>
    </row>
    <row r="472" spans="1:4" x14ac:dyDescent="0.3">
      <c r="A472" s="9" t="s">
        <v>28</v>
      </c>
      <c r="B472" s="9"/>
      <c r="C472" s="9"/>
      <c r="D472" s="9"/>
    </row>
    <row r="473" spans="1:4" x14ac:dyDescent="0.3">
      <c r="A473" s="9" t="s">
        <v>29</v>
      </c>
      <c r="B473" s="9"/>
      <c r="C473" s="9"/>
      <c r="D473" s="9"/>
    </row>
    <row r="474" spans="1:4" x14ac:dyDescent="0.3">
      <c r="A474" s="9" t="s">
        <v>30</v>
      </c>
      <c r="B474" s="9"/>
      <c r="C474" s="9"/>
      <c r="D474" s="9"/>
    </row>
    <row r="475" spans="1:4" x14ac:dyDescent="0.3">
      <c r="A475" s="9" t="s">
        <v>31</v>
      </c>
      <c r="B475" s="9"/>
      <c r="C475" s="9"/>
      <c r="D475" s="9"/>
    </row>
    <row r="476" spans="1:4" x14ac:dyDescent="0.3">
      <c r="A476" s="9" t="s">
        <v>32</v>
      </c>
      <c r="B476" s="9"/>
      <c r="C476" s="9"/>
      <c r="D476" s="9"/>
    </row>
    <row r="477" spans="1:4" x14ac:dyDescent="0.3">
      <c r="A477" s="9" t="s">
        <v>33</v>
      </c>
      <c r="B477" s="9"/>
      <c r="C477" s="9"/>
      <c r="D477" s="9"/>
    </row>
    <row r="478" spans="1:4" x14ac:dyDescent="0.3">
      <c r="A478" s="9" t="s">
        <v>34</v>
      </c>
      <c r="B478" s="9"/>
      <c r="C478" s="9"/>
      <c r="D478" s="9"/>
    </row>
    <row r="479" spans="1:4" x14ac:dyDescent="0.3">
      <c r="A479" s="9" t="s">
        <v>35</v>
      </c>
      <c r="B479" s="9"/>
      <c r="C479" s="9"/>
      <c r="D479" s="9"/>
    </row>
    <row r="480" spans="1:4" x14ac:dyDescent="0.3">
      <c r="A480" s="9" t="s">
        <v>36</v>
      </c>
      <c r="B480" s="9"/>
      <c r="C480" s="9"/>
      <c r="D480" s="9"/>
    </row>
    <row r="481" spans="1:4" x14ac:dyDescent="0.3">
      <c r="A481" s="9" t="s">
        <v>39</v>
      </c>
      <c r="B481" s="9"/>
      <c r="C481" s="9"/>
      <c r="D481" s="9"/>
    </row>
    <row r="482" spans="1:4" x14ac:dyDescent="0.3">
      <c r="A482" s="9" t="s">
        <v>38</v>
      </c>
      <c r="B482" s="9"/>
      <c r="C482" s="9"/>
      <c r="D482" s="9"/>
    </row>
    <row r="488" spans="1:4" x14ac:dyDescent="0.3">
      <c r="A488" t="s">
        <v>8</v>
      </c>
    </row>
    <row r="490" spans="1:4" x14ac:dyDescent="0.3">
      <c r="A490" t="s">
        <v>9</v>
      </c>
      <c r="B490" t="s">
        <v>10</v>
      </c>
    </row>
    <row r="493" spans="1:4" ht="15.6" x14ac:dyDescent="0.3">
      <c r="B493" s="4" t="s">
        <v>4</v>
      </c>
      <c r="C493" s="4"/>
    </row>
    <row r="494" spans="1:4" ht="15.6" x14ac:dyDescent="0.3">
      <c r="B494" s="4" t="s">
        <v>5</v>
      </c>
      <c r="C494" s="4"/>
    </row>
    <row r="495" spans="1:4" x14ac:dyDescent="0.3">
      <c r="A495" s="5" t="s">
        <v>24</v>
      </c>
      <c r="B495" s="5"/>
      <c r="C495" s="5"/>
      <c r="D495" s="5"/>
    </row>
    <row r="496" spans="1:4" x14ac:dyDescent="0.3">
      <c r="A496" s="5"/>
      <c r="B496" s="5" t="s">
        <v>59</v>
      </c>
      <c r="C496" s="5"/>
      <c r="D496" s="5"/>
    </row>
    <row r="497" spans="1:4" x14ac:dyDescent="0.3">
      <c r="A497" s="8" t="s">
        <v>40</v>
      </c>
      <c r="B497" s="8" t="s">
        <v>6</v>
      </c>
      <c r="C497" s="6">
        <v>18</v>
      </c>
    </row>
    <row r="500" spans="1:4" ht="28.8" x14ac:dyDescent="0.3">
      <c r="A500" s="1" t="s">
        <v>0</v>
      </c>
      <c r="B500" s="2" t="s">
        <v>1</v>
      </c>
      <c r="C500" s="2" t="s">
        <v>2</v>
      </c>
      <c r="D500" s="2" t="s">
        <v>3</v>
      </c>
    </row>
    <row r="501" spans="1:4" x14ac:dyDescent="0.3">
      <c r="A501" s="3" t="s">
        <v>25</v>
      </c>
      <c r="B501" s="1">
        <v>108597.59999999999</v>
      </c>
      <c r="C501" s="1">
        <v>94983.05</v>
      </c>
      <c r="D501" s="10">
        <f>B501</f>
        <v>108597.59999999999</v>
      </c>
    </row>
    <row r="502" spans="1:4" x14ac:dyDescent="0.3">
      <c r="A502" s="28" t="s">
        <v>7</v>
      </c>
      <c r="B502" s="29"/>
      <c r="C502" s="30"/>
      <c r="D502" s="10">
        <f>B501-D501</f>
        <v>0</v>
      </c>
    </row>
    <row r="504" spans="1:4" x14ac:dyDescent="0.3">
      <c r="A504" s="5" t="s">
        <v>26</v>
      </c>
    </row>
    <row r="506" spans="1:4" x14ac:dyDescent="0.3">
      <c r="A506" s="9" t="s">
        <v>27</v>
      </c>
    </row>
    <row r="507" spans="1:4" x14ac:dyDescent="0.3">
      <c r="A507" s="9" t="s">
        <v>28</v>
      </c>
      <c r="B507" s="9"/>
      <c r="C507" s="9"/>
      <c r="D507" s="9"/>
    </row>
    <row r="508" spans="1:4" x14ac:dyDescent="0.3">
      <c r="A508" s="9" t="s">
        <v>29</v>
      </c>
      <c r="B508" s="9"/>
      <c r="C508" s="9"/>
      <c r="D508" s="9"/>
    </row>
    <row r="509" spans="1:4" x14ac:dyDescent="0.3">
      <c r="A509" s="9" t="s">
        <v>30</v>
      </c>
      <c r="B509" s="9"/>
      <c r="C509" s="9"/>
      <c r="D509" s="9"/>
    </row>
    <row r="510" spans="1:4" x14ac:dyDescent="0.3">
      <c r="A510" s="9" t="s">
        <v>31</v>
      </c>
      <c r="B510" s="9"/>
      <c r="C510" s="9"/>
      <c r="D510" s="9"/>
    </row>
    <row r="511" spans="1:4" x14ac:dyDescent="0.3">
      <c r="A511" s="9" t="s">
        <v>32</v>
      </c>
      <c r="B511" s="9"/>
      <c r="C511" s="9"/>
      <c r="D511" s="9"/>
    </row>
    <row r="512" spans="1:4" x14ac:dyDescent="0.3">
      <c r="A512" s="9" t="s">
        <v>33</v>
      </c>
      <c r="B512" s="9"/>
      <c r="C512" s="9"/>
      <c r="D512" s="9"/>
    </row>
    <row r="513" spans="1:4" x14ac:dyDescent="0.3">
      <c r="A513" s="9" t="s">
        <v>34</v>
      </c>
      <c r="B513" s="9"/>
      <c r="C513" s="9"/>
      <c r="D513" s="9"/>
    </row>
    <row r="514" spans="1:4" x14ac:dyDescent="0.3">
      <c r="A514" s="9" t="s">
        <v>35</v>
      </c>
      <c r="B514" s="9"/>
      <c r="C514" s="9"/>
      <c r="D514" s="9"/>
    </row>
    <row r="515" spans="1:4" x14ac:dyDescent="0.3">
      <c r="A515" s="9" t="s">
        <v>36</v>
      </c>
      <c r="B515" s="9"/>
      <c r="C515" s="9"/>
      <c r="D515" s="9"/>
    </row>
    <row r="516" spans="1:4" x14ac:dyDescent="0.3">
      <c r="A516" s="9" t="s">
        <v>39</v>
      </c>
      <c r="B516" s="9"/>
      <c r="C516" s="9"/>
      <c r="D516" s="9"/>
    </row>
    <row r="517" spans="1:4" x14ac:dyDescent="0.3">
      <c r="A517" s="9" t="s">
        <v>38</v>
      </c>
      <c r="B517" s="9"/>
      <c r="C517" s="9"/>
      <c r="D517" s="9"/>
    </row>
    <row r="523" spans="1:4" x14ac:dyDescent="0.3">
      <c r="A523" t="s">
        <v>8</v>
      </c>
    </row>
    <row r="525" spans="1:4" x14ac:dyDescent="0.3">
      <c r="A525" t="s">
        <v>9</v>
      </c>
      <c r="B525" t="s">
        <v>10</v>
      </c>
    </row>
    <row r="527" spans="1:4" ht="15.6" x14ac:dyDescent="0.3">
      <c r="B527" s="4" t="s">
        <v>4</v>
      </c>
      <c r="C527" s="4"/>
    </row>
    <row r="528" spans="1:4" ht="15.6" x14ac:dyDescent="0.3">
      <c r="B528" s="4" t="s">
        <v>5</v>
      </c>
      <c r="C528" s="4"/>
    </row>
    <row r="529" spans="1:4" x14ac:dyDescent="0.3">
      <c r="A529" s="5" t="s">
        <v>24</v>
      </c>
      <c r="B529" s="5"/>
      <c r="C529" s="5"/>
      <c r="D529" s="5"/>
    </row>
    <row r="530" spans="1:4" x14ac:dyDescent="0.3">
      <c r="A530" s="5"/>
      <c r="B530" s="5" t="s">
        <v>59</v>
      </c>
      <c r="C530" s="5"/>
      <c r="D530" s="5"/>
    </row>
    <row r="531" spans="1:4" x14ac:dyDescent="0.3">
      <c r="A531" s="8" t="s">
        <v>40</v>
      </c>
      <c r="B531" s="8" t="s">
        <v>6</v>
      </c>
      <c r="C531" s="6">
        <v>19</v>
      </c>
    </row>
    <row r="534" spans="1:4" ht="28.8" x14ac:dyDescent="0.3">
      <c r="A534" s="1" t="s">
        <v>0</v>
      </c>
      <c r="B534" s="2" t="s">
        <v>1</v>
      </c>
      <c r="C534" s="2" t="s">
        <v>2</v>
      </c>
      <c r="D534" s="2" t="s">
        <v>3</v>
      </c>
    </row>
    <row r="535" spans="1:4" x14ac:dyDescent="0.3">
      <c r="A535" s="3" t="s">
        <v>25</v>
      </c>
      <c r="B535" s="1">
        <v>127942.56</v>
      </c>
      <c r="C535" s="1">
        <v>116368.85</v>
      </c>
      <c r="D535" s="10">
        <f>B535</f>
        <v>127942.56</v>
      </c>
    </row>
    <row r="536" spans="1:4" x14ac:dyDescent="0.3">
      <c r="A536" s="28" t="s">
        <v>7</v>
      </c>
      <c r="B536" s="29"/>
      <c r="C536" s="30"/>
      <c r="D536" s="10">
        <f>B535-D535</f>
        <v>0</v>
      </c>
    </row>
    <row r="538" spans="1:4" x14ac:dyDescent="0.3">
      <c r="A538" s="5" t="s">
        <v>26</v>
      </c>
    </row>
    <row r="540" spans="1:4" x14ac:dyDescent="0.3">
      <c r="A540" s="9" t="s">
        <v>27</v>
      </c>
    </row>
    <row r="541" spans="1:4" x14ac:dyDescent="0.3">
      <c r="A541" s="9" t="s">
        <v>28</v>
      </c>
      <c r="B541" s="9"/>
      <c r="C541" s="9"/>
      <c r="D541" s="9"/>
    </row>
    <row r="542" spans="1:4" x14ac:dyDescent="0.3">
      <c r="A542" s="9" t="s">
        <v>29</v>
      </c>
      <c r="B542" s="9"/>
      <c r="C542" s="9"/>
      <c r="D542" s="9"/>
    </row>
    <row r="543" spans="1:4" x14ac:dyDescent="0.3">
      <c r="A543" s="9" t="s">
        <v>30</v>
      </c>
      <c r="B543" s="9"/>
      <c r="C543" s="9"/>
      <c r="D543" s="9"/>
    </row>
    <row r="544" spans="1:4" x14ac:dyDescent="0.3">
      <c r="A544" s="9" t="s">
        <v>31</v>
      </c>
      <c r="B544" s="9"/>
      <c r="C544" s="9"/>
      <c r="D544" s="9"/>
    </row>
    <row r="545" spans="1:4" x14ac:dyDescent="0.3">
      <c r="A545" s="9" t="s">
        <v>32</v>
      </c>
      <c r="B545" s="9"/>
      <c r="C545" s="9"/>
      <c r="D545" s="9"/>
    </row>
    <row r="546" spans="1:4" x14ac:dyDescent="0.3">
      <c r="A546" s="9" t="s">
        <v>33</v>
      </c>
      <c r="B546" s="9"/>
      <c r="C546" s="9"/>
      <c r="D546" s="9"/>
    </row>
    <row r="547" spans="1:4" x14ac:dyDescent="0.3">
      <c r="A547" s="9" t="s">
        <v>34</v>
      </c>
      <c r="B547" s="9"/>
      <c r="C547" s="9"/>
      <c r="D547" s="9"/>
    </row>
    <row r="548" spans="1:4" x14ac:dyDescent="0.3">
      <c r="A548" s="9" t="s">
        <v>35</v>
      </c>
      <c r="B548" s="9"/>
      <c r="C548" s="9"/>
      <c r="D548" s="9"/>
    </row>
    <row r="549" spans="1:4" x14ac:dyDescent="0.3">
      <c r="A549" s="9" t="s">
        <v>36</v>
      </c>
      <c r="B549" s="9"/>
      <c r="C549" s="9"/>
      <c r="D549" s="9"/>
    </row>
    <row r="550" spans="1:4" x14ac:dyDescent="0.3">
      <c r="A550" s="9" t="s">
        <v>39</v>
      </c>
      <c r="B550" s="9"/>
      <c r="C550" s="9"/>
      <c r="D550" s="9"/>
    </row>
    <row r="551" spans="1:4" x14ac:dyDescent="0.3">
      <c r="A551" s="9" t="s">
        <v>38</v>
      </c>
      <c r="B551" s="9"/>
      <c r="C551" s="9"/>
      <c r="D551" s="9"/>
    </row>
    <row r="557" spans="1:4" x14ac:dyDescent="0.3">
      <c r="A557" t="s">
        <v>8</v>
      </c>
    </row>
    <row r="559" spans="1:4" x14ac:dyDescent="0.3">
      <c r="A559" t="s">
        <v>9</v>
      </c>
      <c r="B559" t="s">
        <v>10</v>
      </c>
    </row>
    <row r="562" spans="1:4" ht="15.6" x14ac:dyDescent="0.3">
      <c r="B562" s="4" t="s">
        <v>4</v>
      </c>
      <c r="C562" s="4"/>
    </row>
    <row r="563" spans="1:4" ht="15.6" x14ac:dyDescent="0.3">
      <c r="B563" s="4" t="s">
        <v>5</v>
      </c>
      <c r="C563" s="4"/>
    </row>
    <row r="564" spans="1:4" x14ac:dyDescent="0.3">
      <c r="A564" s="5" t="s">
        <v>24</v>
      </c>
      <c r="B564" s="5"/>
      <c r="C564" s="5"/>
      <c r="D564" s="5"/>
    </row>
    <row r="565" spans="1:4" x14ac:dyDescent="0.3">
      <c r="A565" s="5"/>
      <c r="B565" s="5" t="s">
        <v>59</v>
      </c>
      <c r="C565" s="5"/>
      <c r="D565" s="5"/>
    </row>
    <row r="566" spans="1:4" x14ac:dyDescent="0.3">
      <c r="A566" s="8" t="s">
        <v>40</v>
      </c>
      <c r="B566" s="8" t="s">
        <v>6</v>
      </c>
      <c r="C566" s="6">
        <v>20</v>
      </c>
    </row>
    <row r="569" spans="1:4" ht="28.8" x14ac:dyDescent="0.3">
      <c r="A569" s="1" t="s">
        <v>0</v>
      </c>
      <c r="B569" s="2" t="s">
        <v>1</v>
      </c>
      <c r="C569" s="2" t="s">
        <v>2</v>
      </c>
      <c r="D569" s="2" t="s">
        <v>3</v>
      </c>
    </row>
    <row r="570" spans="1:4" x14ac:dyDescent="0.3">
      <c r="A570" s="3" t="s">
        <v>25</v>
      </c>
      <c r="B570" s="1">
        <v>108653.64000000001</v>
      </c>
      <c r="C570" s="1">
        <v>81804.5</v>
      </c>
      <c r="D570" s="10">
        <f>B570</f>
        <v>108653.64000000001</v>
      </c>
    </row>
    <row r="571" spans="1:4" x14ac:dyDescent="0.3">
      <c r="A571" s="28" t="s">
        <v>7</v>
      </c>
      <c r="B571" s="29"/>
      <c r="C571" s="30"/>
      <c r="D571" s="10">
        <f>B570-D570</f>
        <v>0</v>
      </c>
    </row>
    <row r="573" spans="1:4" x14ac:dyDescent="0.3">
      <c r="A573" s="5" t="s">
        <v>26</v>
      </c>
    </row>
    <row r="575" spans="1:4" x14ac:dyDescent="0.3">
      <c r="A575" s="9" t="s">
        <v>27</v>
      </c>
    </row>
    <row r="576" spans="1:4" x14ac:dyDescent="0.3">
      <c r="A576" s="9" t="s">
        <v>28</v>
      </c>
      <c r="B576" s="9"/>
      <c r="C576" s="9"/>
      <c r="D576" s="9"/>
    </row>
    <row r="577" spans="1:4" x14ac:dyDescent="0.3">
      <c r="A577" s="9" t="s">
        <v>29</v>
      </c>
      <c r="B577" s="9"/>
      <c r="C577" s="9"/>
      <c r="D577" s="9"/>
    </row>
    <row r="578" spans="1:4" x14ac:dyDescent="0.3">
      <c r="A578" s="9" t="s">
        <v>30</v>
      </c>
      <c r="B578" s="9"/>
      <c r="C578" s="9"/>
      <c r="D578" s="9"/>
    </row>
    <row r="579" spans="1:4" x14ac:dyDescent="0.3">
      <c r="A579" s="9" t="s">
        <v>31</v>
      </c>
      <c r="B579" s="9"/>
      <c r="C579" s="9"/>
      <c r="D579" s="9"/>
    </row>
    <row r="580" spans="1:4" x14ac:dyDescent="0.3">
      <c r="A580" s="9" t="s">
        <v>32</v>
      </c>
      <c r="B580" s="9"/>
      <c r="C580" s="9"/>
      <c r="D580" s="9"/>
    </row>
    <row r="581" spans="1:4" x14ac:dyDescent="0.3">
      <c r="A581" s="9" t="s">
        <v>33</v>
      </c>
      <c r="B581" s="9"/>
      <c r="C581" s="9"/>
      <c r="D581" s="9"/>
    </row>
    <row r="582" spans="1:4" x14ac:dyDescent="0.3">
      <c r="A582" s="9" t="s">
        <v>34</v>
      </c>
      <c r="B582" s="9"/>
      <c r="C582" s="9"/>
      <c r="D582" s="9"/>
    </row>
    <row r="583" spans="1:4" x14ac:dyDescent="0.3">
      <c r="A583" s="9" t="s">
        <v>35</v>
      </c>
      <c r="B583" s="9"/>
      <c r="C583" s="9"/>
      <c r="D583" s="9"/>
    </row>
    <row r="584" spans="1:4" x14ac:dyDescent="0.3">
      <c r="A584" s="9" t="s">
        <v>36</v>
      </c>
      <c r="B584" s="9"/>
      <c r="C584" s="9"/>
      <c r="D584" s="9"/>
    </row>
    <row r="585" spans="1:4" x14ac:dyDescent="0.3">
      <c r="A585" s="9" t="s">
        <v>39</v>
      </c>
      <c r="B585" s="9"/>
      <c r="C585" s="9"/>
      <c r="D585" s="9"/>
    </row>
    <row r="586" spans="1:4" x14ac:dyDescent="0.3">
      <c r="A586" s="9" t="s">
        <v>38</v>
      </c>
      <c r="B586" s="9"/>
      <c r="C586" s="9"/>
      <c r="D586" s="9"/>
    </row>
    <row r="592" spans="1:4" x14ac:dyDescent="0.3">
      <c r="A592" t="s">
        <v>8</v>
      </c>
    </row>
    <row r="594" spans="1:4" x14ac:dyDescent="0.3">
      <c r="A594" t="s">
        <v>9</v>
      </c>
      <c r="B594" t="s">
        <v>10</v>
      </c>
    </row>
    <row r="596" spans="1:4" ht="15.6" x14ac:dyDescent="0.3">
      <c r="B596" s="4" t="s">
        <v>4</v>
      </c>
      <c r="C596" s="4"/>
    </row>
    <row r="597" spans="1:4" ht="15.6" x14ac:dyDescent="0.3">
      <c r="B597" s="4" t="s">
        <v>5</v>
      </c>
      <c r="C597" s="4"/>
    </row>
    <row r="598" spans="1:4" x14ac:dyDescent="0.3">
      <c r="A598" s="5" t="s">
        <v>24</v>
      </c>
      <c r="B598" s="5"/>
      <c r="C598" s="5"/>
      <c r="D598" s="5"/>
    </row>
    <row r="599" spans="1:4" x14ac:dyDescent="0.3">
      <c r="A599" s="5"/>
      <c r="B599" s="5" t="s">
        <v>59</v>
      </c>
      <c r="C599" s="5"/>
      <c r="D599" s="5"/>
    </row>
    <row r="600" spans="1:4" x14ac:dyDescent="0.3">
      <c r="A600" s="8" t="s">
        <v>40</v>
      </c>
      <c r="B600" s="8" t="s">
        <v>6</v>
      </c>
      <c r="C600" s="6">
        <v>22</v>
      </c>
    </row>
    <row r="603" spans="1:4" ht="28.8" x14ac:dyDescent="0.3">
      <c r="A603" s="1" t="s">
        <v>0</v>
      </c>
      <c r="B603" s="2" t="s">
        <v>1</v>
      </c>
      <c r="C603" s="2" t="s">
        <v>2</v>
      </c>
      <c r="D603" s="2" t="s">
        <v>3</v>
      </c>
    </row>
    <row r="604" spans="1:4" x14ac:dyDescent="0.3">
      <c r="A604" s="3" t="s">
        <v>25</v>
      </c>
      <c r="B604" s="1">
        <v>110943.42</v>
      </c>
      <c r="C604" s="1">
        <v>93254.19</v>
      </c>
      <c r="D604" s="10">
        <f>B604</f>
        <v>110943.42</v>
      </c>
    </row>
    <row r="605" spans="1:4" x14ac:dyDescent="0.3">
      <c r="A605" s="28" t="s">
        <v>7</v>
      </c>
      <c r="B605" s="29"/>
      <c r="C605" s="30"/>
      <c r="D605" s="10">
        <f>B604-D604</f>
        <v>0</v>
      </c>
    </row>
    <row r="607" spans="1:4" x14ac:dyDescent="0.3">
      <c r="A607" s="5" t="s">
        <v>26</v>
      </c>
    </row>
    <row r="609" spans="1:4" x14ac:dyDescent="0.3">
      <c r="A609" s="9" t="s">
        <v>27</v>
      </c>
    </row>
    <row r="610" spans="1:4" x14ac:dyDescent="0.3">
      <c r="A610" s="9" t="s">
        <v>28</v>
      </c>
      <c r="B610" s="9"/>
      <c r="C610" s="9"/>
      <c r="D610" s="9"/>
    </row>
    <row r="611" spans="1:4" x14ac:dyDescent="0.3">
      <c r="A611" s="9" t="s">
        <v>29</v>
      </c>
      <c r="B611" s="9"/>
      <c r="C611" s="9"/>
      <c r="D611" s="9"/>
    </row>
    <row r="612" spans="1:4" x14ac:dyDescent="0.3">
      <c r="A612" s="9" t="s">
        <v>30</v>
      </c>
      <c r="B612" s="9"/>
      <c r="C612" s="9"/>
      <c r="D612" s="9"/>
    </row>
    <row r="613" spans="1:4" x14ac:dyDescent="0.3">
      <c r="A613" s="9" t="s">
        <v>31</v>
      </c>
      <c r="B613" s="9"/>
      <c r="C613" s="9"/>
      <c r="D613" s="9"/>
    </row>
    <row r="614" spans="1:4" x14ac:dyDescent="0.3">
      <c r="A614" s="9" t="s">
        <v>32</v>
      </c>
      <c r="B614" s="9"/>
      <c r="C614" s="9"/>
      <c r="D614" s="9"/>
    </row>
    <row r="615" spans="1:4" x14ac:dyDescent="0.3">
      <c r="A615" s="9" t="s">
        <v>33</v>
      </c>
      <c r="B615" s="9"/>
      <c r="C615" s="9"/>
      <c r="D615" s="9"/>
    </row>
    <row r="616" spans="1:4" x14ac:dyDescent="0.3">
      <c r="A616" s="9" t="s">
        <v>34</v>
      </c>
      <c r="B616" s="9"/>
      <c r="C616" s="9"/>
      <c r="D616" s="9"/>
    </row>
    <row r="617" spans="1:4" x14ac:dyDescent="0.3">
      <c r="A617" s="9" t="s">
        <v>35</v>
      </c>
      <c r="B617" s="9"/>
      <c r="C617" s="9"/>
      <c r="D617" s="9"/>
    </row>
    <row r="618" spans="1:4" x14ac:dyDescent="0.3">
      <c r="A618" s="9" t="s">
        <v>36</v>
      </c>
      <c r="B618" s="9"/>
      <c r="C618" s="9"/>
      <c r="D618" s="9"/>
    </row>
    <row r="619" spans="1:4" x14ac:dyDescent="0.3">
      <c r="A619" s="9" t="s">
        <v>39</v>
      </c>
      <c r="B619" s="9"/>
      <c r="C619" s="9"/>
      <c r="D619" s="9"/>
    </row>
    <row r="620" spans="1:4" x14ac:dyDescent="0.3">
      <c r="A620" s="9" t="s">
        <v>38</v>
      </c>
      <c r="B620" s="9"/>
      <c r="C620" s="9"/>
      <c r="D620" s="9"/>
    </row>
    <row r="626" spans="1:4" x14ac:dyDescent="0.3">
      <c r="A626" t="s">
        <v>8</v>
      </c>
    </row>
    <row r="628" spans="1:4" x14ac:dyDescent="0.3">
      <c r="A628" t="s">
        <v>9</v>
      </c>
      <c r="B628" t="s">
        <v>10</v>
      </c>
    </row>
    <row r="632" spans="1:4" ht="15.6" x14ac:dyDescent="0.3">
      <c r="B632" s="4" t="s">
        <v>4</v>
      </c>
      <c r="C632" s="4"/>
    </row>
    <row r="633" spans="1:4" ht="15.6" x14ac:dyDescent="0.3">
      <c r="B633" s="4" t="s">
        <v>5</v>
      </c>
      <c r="C633" s="4"/>
    </row>
    <row r="634" spans="1:4" x14ac:dyDescent="0.3">
      <c r="A634" s="5" t="s">
        <v>24</v>
      </c>
      <c r="B634" s="5"/>
      <c r="C634" s="5"/>
      <c r="D634" s="5"/>
    </row>
    <row r="635" spans="1:4" x14ac:dyDescent="0.3">
      <c r="A635" s="5"/>
      <c r="B635" s="5" t="s">
        <v>59</v>
      </c>
      <c r="C635" s="5"/>
      <c r="D635" s="5"/>
    </row>
    <row r="636" spans="1:4" x14ac:dyDescent="0.3">
      <c r="A636" s="8" t="s">
        <v>40</v>
      </c>
      <c r="B636" s="8" t="s">
        <v>6</v>
      </c>
      <c r="C636" s="6">
        <v>24</v>
      </c>
    </row>
    <row r="639" spans="1:4" ht="28.8" x14ac:dyDescent="0.3">
      <c r="A639" s="1" t="s">
        <v>0</v>
      </c>
      <c r="B639" s="2" t="s">
        <v>1</v>
      </c>
      <c r="C639" s="2" t="s">
        <v>2</v>
      </c>
      <c r="D639" s="2" t="s">
        <v>3</v>
      </c>
    </row>
    <row r="640" spans="1:4" x14ac:dyDescent="0.3">
      <c r="A640" s="3" t="s">
        <v>25</v>
      </c>
      <c r="B640" s="1">
        <v>121824.12000000002</v>
      </c>
      <c r="C640" s="1">
        <v>115700.78</v>
      </c>
      <c r="D640" s="10">
        <f>B640</f>
        <v>121824.12000000002</v>
      </c>
    </row>
    <row r="641" spans="1:4" x14ac:dyDescent="0.3">
      <c r="A641" s="28" t="s">
        <v>11</v>
      </c>
      <c r="B641" s="29"/>
      <c r="C641" s="30"/>
      <c r="D641" s="10">
        <f>B640-D640</f>
        <v>0</v>
      </c>
    </row>
    <row r="643" spans="1:4" x14ac:dyDescent="0.3">
      <c r="A643" s="5" t="s">
        <v>26</v>
      </c>
    </row>
    <row r="645" spans="1:4" x14ac:dyDescent="0.3">
      <c r="A645" s="9" t="s">
        <v>27</v>
      </c>
    </row>
    <row r="646" spans="1:4" x14ac:dyDescent="0.3">
      <c r="A646" s="9" t="s">
        <v>28</v>
      </c>
      <c r="B646" s="9"/>
      <c r="C646" s="9"/>
      <c r="D646" s="9"/>
    </row>
    <row r="647" spans="1:4" x14ac:dyDescent="0.3">
      <c r="A647" s="9" t="s">
        <v>29</v>
      </c>
      <c r="B647" s="9"/>
      <c r="C647" s="9"/>
      <c r="D647" s="9"/>
    </row>
    <row r="648" spans="1:4" x14ac:dyDescent="0.3">
      <c r="A648" s="9" t="s">
        <v>30</v>
      </c>
      <c r="B648" s="9"/>
      <c r="C648" s="9"/>
      <c r="D648" s="9"/>
    </row>
    <row r="649" spans="1:4" x14ac:dyDescent="0.3">
      <c r="A649" s="9" t="s">
        <v>31</v>
      </c>
      <c r="B649" s="9"/>
      <c r="C649" s="9"/>
      <c r="D649" s="9"/>
    </row>
    <row r="650" spans="1:4" x14ac:dyDescent="0.3">
      <c r="A650" s="9" t="s">
        <v>32</v>
      </c>
      <c r="B650" s="9"/>
      <c r="C650" s="9"/>
      <c r="D650" s="9"/>
    </row>
    <row r="651" spans="1:4" x14ac:dyDescent="0.3">
      <c r="A651" s="9" t="s">
        <v>33</v>
      </c>
      <c r="B651" s="9"/>
      <c r="C651" s="9"/>
      <c r="D651" s="9"/>
    </row>
    <row r="652" spans="1:4" x14ac:dyDescent="0.3">
      <c r="A652" s="9" t="s">
        <v>34</v>
      </c>
      <c r="B652" s="9"/>
      <c r="C652" s="9"/>
      <c r="D652" s="9"/>
    </row>
    <row r="653" spans="1:4" x14ac:dyDescent="0.3">
      <c r="A653" s="9" t="s">
        <v>35</v>
      </c>
      <c r="B653" s="9"/>
      <c r="C653" s="9"/>
      <c r="D653" s="9"/>
    </row>
    <row r="654" spans="1:4" x14ac:dyDescent="0.3">
      <c r="A654" s="9" t="s">
        <v>36</v>
      </c>
      <c r="B654" s="9"/>
      <c r="C654" s="9"/>
      <c r="D654" s="9"/>
    </row>
    <row r="655" spans="1:4" x14ac:dyDescent="0.3">
      <c r="A655" s="9" t="s">
        <v>39</v>
      </c>
      <c r="B655" s="9"/>
      <c r="C655" s="9"/>
      <c r="D655" s="9"/>
    </row>
    <row r="656" spans="1:4" x14ac:dyDescent="0.3">
      <c r="A656" s="9" t="s">
        <v>38</v>
      </c>
      <c r="B656" s="9"/>
      <c r="C656" s="9"/>
      <c r="D656" s="9"/>
    </row>
    <row r="662" spans="1:4" x14ac:dyDescent="0.3">
      <c r="A662" t="s">
        <v>8</v>
      </c>
    </row>
    <row r="664" spans="1:4" x14ac:dyDescent="0.3">
      <c r="A664" t="s">
        <v>9</v>
      </c>
      <c r="B664" t="s">
        <v>10</v>
      </c>
    </row>
    <row r="668" spans="1:4" ht="15.6" x14ac:dyDescent="0.3">
      <c r="B668" s="4" t="s">
        <v>4</v>
      </c>
      <c r="C668" s="4"/>
    </row>
    <row r="669" spans="1:4" ht="15.6" x14ac:dyDescent="0.3">
      <c r="B669" s="4" t="s">
        <v>5</v>
      </c>
      <c r="C669" s="4"/>
    </row>
    <row r="670" spans="1:4" x14ac:dyDescent="0.3">
      <c r="A670" s="5" t="s">
        <v>24</v>
      </c>
      <c r="B670" s="5"/>
      <c r="C670" s="5"/>
      <c r="D670" s="5"/>
    </row>
    <row r="671" spans="1:4" x14ac:dyDescent="0.3">
      <c r="A671" s="5"/>
      <c r="B671" s="5" t="s">
        <v>59</v>
      </c>
      <c r="C671" s="5"/>
      <c r="D671" s="5"/>
    </row>
    <row r="672" spans="1:4" x14ac:dyDescent="0.3">
      <c r="A672" s="8" t="s">
        <v>40</v>
      </c>
      <c r="B672" s="8" t="s">
        <v>6</v>
      </c>
      <c r="C672" s="6">
        <v>26</v>
      </c>
    </row>
    <row r="675" spans="1:4" ht="28.8" x14ac:dyDescent="0.3">
      <c r="A675" s="1" t="s">
        <v>0</v>
      </c>
      <c r="B675" s="2" t="s">
        <v>1</v>
      </c>
      <c r="C675" s="2" t="s">
        <v>2</v>
      </c>
      <c r="D675" s="2" t="s">
        <v>3</v>
      </c>
    </row>
    <row r="676" spans="1:4" x14ac:dyDescent="0.3">
      <c r="A676" s="3" t="s">
        <v>25</v>
      </c>
      <c r="B676" s="1">
        <v>145884.30000000002</v>
      </c>
      <c r="C676" s="1">
        <v>130753.24</v>
      </c>
      <c r="D676" s="10">
        <f>B676</f>
        <v>145884.30000000002</v>
      </c>
    </row>
    <row r="677" spans="1:4" x14ac:dyDescent="0.3">
      <c r="A677" s="28" t="s">
        <v>7</v>
      </c>
      <c r="B677" s="29"/>
      <c r="C677" s="30"/>
      <c r="D677" s="10">
        <f>B676-D676</f>
        <v>0</v>
      </c>
    </row>
    <row r="679" spans="1:4" x14ac:dyDescent="0.3">
      <c r="A679" s="5" t="s">
        <v>26</v>
      </c>
    </row>
    <row r="681" spans="1:4" x14ac:dyDescent="0.3">
      <c r="A681" s="9" t="s">
        <v>27</v>
      </c>
    </row>
    <row r="682" spans="1:4" x14ac:dyDescent="0.3">
      <c r="A682" s="9" t="s">
        <v>28</v>
      </c>
      <c r="B682" s="9"/>
      <c r="C682" s="9"/>
      <c r="D682" s="9"/>
    </row>
    <row r="683" spans="1:4" x14ac:dyDescent="0.3">
      <c r="A683" s="9" t="s">
        <v>29</v>
      </c>
      <c r="B683" s="9"/>
      <c r="C683" s="9"/>
      <c r="D683" s="9"/>
    </row>
    <row r="684" spans="1:4" x14ac:dyDescent="0.3">
      <c r="A684" s="9" t="s">
        <v>30</v>
      </c>
      <c r="B684" s="9"/>
      <c r="C684" s="9"/>
      <c r="D684" s="9"/>
    </row>
    <row r="685" spans="1:4" x14ac:dyDescent="0.3">
      <c r="A685" s="9" t="s">
        <v>31</v>
      </c>
      <c r="B685" s="9"/>
      <c r="C685" s="9"/>
      <c r="D685" s="9"/>
    </row>
    <row r="686" spans="1:4" x14ac:dyDescent="0.3">
      <c r="A686" s="9" t="s">
        <v>32</v>
      </c>
      <c r="B686" s="9"/>
      <c r="C686" s="9"/>
      <c r="D686" s="9"/>
    </row>
    <row r="687" spans="1:4" x14ac:dyDescent="0.3">
      <c r="A687" s="9" t="s">
        <v>33</v>
      </c>
      <c r="B687" s="9"/>
      <c r="C687" s="9"/>
      <c r="D687" s="9"/>
    </row>
    <row r="688" spans="1:4" x14ac:dyDescent="0.3">
      <c r="A688" s="9" t="s">
        <v>34</v>
      </c>
      <c r="B688" s="9"/>
      <c r="C688" s="9"/>
      <c r="D688" s="9"/>
    </row>
    <row r="689" spans="1:4" x14ac:dyDescent="0.3">
      <c r="A689" s="9" t="s">
        <v>35</v>
      </c>
      <c r="B689" s="9"/>
      <c r="C689" s="9"/>
      <c r="D689" s="9"/>
    </row>
    <row r="690" spans="1:4" x14ac:dyDescent="0.3">
      <c r="A690" s="9" t="s">
        <v>36</v>
      </c>
      <c r="B690" s="9"/>
      <c r="C690" s="9"/>
      <c r="D690" s="9"/>
    </row>
    <row r="691" spans="1:4" x14ac:dyDescent="0.3">
      <c r="A691" s="9" t="s">
        <v>39</v>
      </c>
      <c r="B691" s="9"/>
      <c r="C691" s="9"/>
      <c r="D691" s="9"/>
    </row>
    <row r="692" spans="1:4" x14ac:dyDescent="0.3">
      <c r="A692" s="9" t="s">
        <v>38</v>
      </c>
      <c r="B692" s="9"/>
      <c r="C692" s="9"/>
      <c r="D692" s="9"/>
    </row>
    <row r="698" spans="1:4" x14ac:dyDescent="0.3">
      <c r="A698" t="s">
        <v>8</v>
      </c>
    </row>
    <row r="700" spans="1:4" x14ac:dyDescent="0.3">
      <c r="A700" t="s">
        <v>9</v>
      </c>
      <c r="B700" t="s">
        <v>10</v>
      </c>
    </row>
    <row r="703" spans="1:4" ht="15.6" x14ac:dyDescent="0.3">
      <c r="B703" s="4" t="s">
        <v>4</v>
      </c>
      <c r="C703" s="4"/>
    </row>
    <row r="704" spans="1:4" ht="15.6" x14ac:dyDescent="0.3">
      <c r="B704" s="4" t="s">
        <v>5</v>
      </c>
      <c r="C704" s="4"/>
    </row>
    <row r="705" spans="1:4" x14ac:dyDescent="0.3">
      <c r="A705" s="5" t="s">
        <v>24</v>
      </c>
      <c r="B705" s="5"/>
      <c r="C705" s="5"/>
      <c r="D705" s="5"/>
    </row>
    <row r="706" spans="1:4" x14ac:dyDescent="0.3">
      <c r="A706" s="5"/>
      <c r="B706" s="5" t="s">
        <v>59</v>
      </c>
      <c r="C706" s="5"/>
      <c r="D706" s="5"/>
    </row>
    <row r="707" spans="1:4" x14ac:dyDescent="0.3">
      <c r="A707" s="8" t="s">
        <v>40</v>
      </c>
      <c r="B707" s="8" t="s">
        <v>6</v>
      </c>
      <c r="C707" s="6">
        <v>28</v>
      </c>
    </row>
    <row r="710" spans="1:4" ht="28.8" x14ac:dyDescent="0.3">
      <c r="A710" s="1" t="s">
        <v>0</v>
      </c>
      <c r="B710" s="2" t="s">
        <v>1</v>
      </c>
      <c r="C710" s="2" t="s">
        <v>2</v>
      </c>
      <c r="D710" s="2" t="s">
        <v>3</v>
      </c>
    </row>
    <row r="711" spans="1:4" x14ac:dyDescent="0.3">
      <c r="A711" s="3" t="s">
        <v>25</v>
      </c>
      <c r="B711" s="1">
        <v>146158</v>
      </c>
      <c r="C711" s="1">
        <v>127620.23999999999</v>
      </c>
      <c r="D711" s="10">
        <f>B711</f>
        <v>146158</v>
      </c>
    </row>
    <row r="712" spans="1:4" x14ac:dyDescent="0.3">
      <c r="A712" s="28" t="s">
        <v>7</v>
      </c>
      <c r="B712" s="29"/>
      <c r="C712" s="30"/>
      <c r="D712" s="10">
        <f>B711-D711</f>
        <v>0</v>
      </c>
    </row>
    <row r="714" spans="1:4" x14ac:dyDescent="0.3">
      <c r="A714" s="5" t="s">
        <v>26</v>
      </c>
    </row>
    <row r="716" spans="1:4" x14ac:dyDescent="0.3">
      <c r="A716" s="9" t="s">
        <v>27</v>
      </c>
    </row>
    <row r="717" spans="1:4" x14ac:dyDescent="0.3">
      <c r="A717" s="9" t="s">
        <v>28</v>
      </c>
      <c r="B717" s="9"/>
      <c r="C717" s="9"/>
      <c r="D717" s="9"/>
    </row>
    <row r="718" spans="1:4" x14ac:dyDescent="0.3">
      <c r="A718" s="9" t="s">
        <v>29</v>
      </c>
      <c r="B718" s="9"/>
      <c r="C718" s="9"/>
      <c r="D718" s="9"/>
    </row>
    <row r="719" spans="1:4" x14ac:dyDescent="0.3">
      <c r="A719" s="9" t="s">
        <v>30</v>
      </c>
      <c r="B719" s="9"/>
      <c r="C719" s="9"/>
      <c r="D719" s="9"/>
    </row>
    <row r="720" spans="1:4" x14ac:dyDescent="0.3">
      <c r="A720" s="9" t="s">
        <v>31</v>
      </c>
      <c r="B720" s="9"/>
      <c r="C720" s="9"/>
      <c r="D720" s="9"/>
    </row>
    <row r="721" spans="1:4" x14ac:dyDescent="0.3">
      <c r="A721" s="9" t="s">
        <v>32</v>
      </c>
      <c r="B721" s="9"/>
      <c r="C721" s="9"/>
      <c r="D721" s="9"/>
    </row>
    <row r="722" spans="1:4" x14ac:dyDescent="0.3">
      <c r="A722" s="9" t="s">
        <v>33</v>
      </c>
      <c r="B722" s="9"/>
      <c r="C722" s="9"/>
      <c r="D722" s="9"/>
    </row>
    <row r="723" spans="1:4" x14ac:dyDescent="0.3">
      <c r="A723" s="9" t="s">
        <v>34</v>
      </c>
      <c r="B723" s="9"/>
      <c r="C723" s="9"/>
      <c r="D723" s="9"/>
    </row>
    <row r="724" spans="1:4" x14ac:dyDescent="0.3">
      <c r="A724" s="9" t="s">
        <v>35</v>
      </c>
      <c r="B724" s="9"/>
      <c r="C724" s="9"/>
      <c r="D724" s="9"/>
    </row>
    <row r="725" spans="1:4" x14ac:dyDescent="0.3">
      <c r="A725" s="9" t="s">
        <v>36</v>
      </c>
      <c r="B725" s="9"/>
      <c r="C725" s="9"/>
      <c r="D725" s="9"/>
    </row>
    <row r="726" spans="1:4" x14ac:dyDescent="0.3">
      <c r="A726" s="9" t="s">
        <v>39</v>
      </c>
      <c r="B726" s="9"/>
      <c r="C726" s="9"/>
      <c r="D726" s="9"/>
    </row>
    <row r="727" spans="1:4" x14ac:dyDescent="0.3">
      <c r="A727" s="9" t="s">
        <v>38</v>
      </c>
      <c r="B727" s="9"/>
      <c r="C727" s="9"/>
      <c r="D727" s="9"/>
    </row>
    <row r="733" spans="1:4" x14ac:dyDescent="0.3">
      <c r="A733" t="s">
        <v>8</v>
      </c>
    </row>
    <row r="735" spans="1:4" x14ac:dyDescent="0.3">
      <c r="A735" t="s">
        <v>9</v>
      </c>
      <c r="B735" t="s">
        <v>10</v>
      </c>
    </row>
    <row r="740" spans="1:4" ht="15.6" x14ac:dyDescent="0.3">
      <c r="B740" s="4" t="s">
        <v>4</v>
      </c>
      <c r="C740" s="4"/>
    </row>
    <row r="741" spans="1:4" ht="15.6" x14ac:dyDescent="0.3">
      <c r="B741" s="4" t="s">
        <v>5</v>
      </c>
      <c r="C741" s="4"/>
    </row>
    <row r="742" spans="1:4" x14ac:dyDescent="0.3">
      <c r="A742" s="5" t="s">
        <v>24</v>
      </c>
      <c r="B742" s="5"/>
      <c r="C742" s="5"/>
      <c r="D742" s="5"/>
    </row>
    <row r="743" spans="1:4" x14ac:dyDescent="0.3">
      <c r="A743" s="5"/>
      <c r="B743" s="5" t="s">
        <v>59</v>
      </c>
      <c r="C743" s="5"/>
      <c r="D743" s="5"/>
    </row>
    <row r="744" spans="1:4" x14ac:dyDescent="0.3">
      <c r="A744" s="8" t="s">
        <v>40</v>
      </c>
      <c r="B744" s="8" t="s">
        <v>6</v>
      </c>
      <c r="C744" s="6">
        <v>30</v>
      </c>
    </row>
    <row r="747" spans="1:4" ht="28.8" x14ac:dyDescent="0.3">
      <c r="A747" s="1" t="s">
        <v>0</v>
      </c>
      <c r="B747" s="2" t="s">
        <v>1</v>
      </c>
      <c r="C747" s="2" t="s">
        <v>2</v>
      </c>
      <c r="D747" s="2" t="s">
        <v>3</v>
      </c>
    </row>
    <row r="748" spans="1:4" x14ac:dyDescent="0.3">
      <c r="A748" s="3" t="s">
        <v>25</v>
      </c>
      <c r="B748" s="1">
        <v>284905.86000000004</v>
      </c>
      <c r="C748" s="1">
        <v>284037.48</v>
      </c>
      <c r="D748" s="10">
        <f>B748</f>
        <v>284905.86000000004</v>
      </c>
    </row>
    <row r="749" spans="1:4" x14ac:dyDescent="0.3">
      <c r="A749" s="28" t="s">
        <v>7</v>
      </c>
      <c r="B749" s="29"/>
      <c r="C749" s="30"/>
      <c r="D749" s="10">
        <f>B748-D748</f>
        <v>0</v>
      </c>
    </row>
    <row r="751" spans="1:4" x14ac:dyDescent="0.3">
      <c r="A751" s="5" t="s">
        <v>26</v>
      </c>
    </row>
    <row r="753" spans="1:4" x14ac:dyDescent="0.3">
      <c r="A753" s="9" t="s">
        <v>27</v>
      </c>
    </row>
    <row r="754" spans="1:4" x14ac:dyDescent="0.3">
      <c r="A754" s="9" t="s">
        <v>28</v>
      </c>
      <c r="B754" s="9"/>
      <c r="C754" s="9"/>
      <c r="D754" s="9"/>
    </row>
    <row r="755" spans="1:4" x14ac:dyDescent="0.3">
      <c r="A755" s="9" t="s">
        <v>29</v>
      </c>
      <c r="B755" s="9"/>
      <c r="C755" s="9"/>
      <c r="D755" s="9"/>
    </row>
    <row r="756" spans="1:4" x14ac:dyDescent="0.3">
      <c r="A756" s="9" t="s">
        <v>30</v>
      </c>
      <c r="B756" s="9"/>
      <c r="C756" s="9"/>
      <c r="D756" s="9"/>
    </row>
    <row r="757" spans="1:4" x14ac:dyDescent="0.3">
      <c r="A757" s="9" t="s">
        <v>31</v>
      </c>
      <c r="B757" s="9"/>
      <c r="C757" s="9"/>
      <c r="D757" s="9"/>
    </row>
    <row r="758" spans="1:4" x14ac:dyDescent="0.3">
      <c r="A758" s="9" t="s">
        <v>32</v>
      </c>
      <c r="B758" s="9"/>
      <c r="C758" s="9"/>
      <c r="D758" s="9"/>
    </row>
    <row r="759" spans="1:4" x14ac:dyDescent="0.3">
      <c r="A759" s="9" t="s">
        <v>33</v>
      </c>
      <c r="B759" s="9"/>
      <c r="C759" s="9"/>
      <c r="D759" s="9"/>
    </row>
    <row r="760" spans="1:4" x14ac:dyDescent="0.3">
      <c r="A760" s="9" t="s">
        <v>34</v>
      </c>
      <c r="B760" s="9"/>
      <c r="C760" s="9"/>
      <c r="D760" s="9"/>
    </row>
    <row r="761" spans="1:4" x14ac:dyDescent="0.3">
      <c r="A761" s="9" t="s">
        <v>35</v>
      </c>
      <c r="B761" s="9"/>
      <c r="C761" s="9"/>
      <c r="D761" s="9"/>
    </row>
    <row r="762" spans="1:4" x14ac:dyDescent="0.3">
      <c r="A762" s="9" t="s">
        <v>36</v>
      </c>
      <c r="B762" s="9"/>
      <c r="C762" s="9"/>
      <c r="D762" s="9"/>
    </row>
    <row r="763" spans="1:4" x14ac:dyDescent="0.3">
      <c r="A763" s="9" t="s">
        <v>39</v>
      </c>
      <c r="B763" s="9"/>
      <c r="C763" s="9"/>
      <c r="D763" s="9"/>
    </row>
    <row r="764" spans="1:4" x14ac:dyDescent="0.3">
      <c r="A764" s="9" t="s">
        <v>38</v>
      </c>
      <c r="B764" s="9"/>
      <c r="C764" s="9"/>
      <c r="D764" s="9"/>
    </row>
    <row r="770" spans="1:4" x14ac:dyDescent="0.3">
      <c r="A770" t="s">
        <v>8</v>
      </c>
    </row>
    <row r="772" spans="1:4" x14ac:dyDescent="0.3">
      <c r="A772" t="s">
        <v>9</v>
      </c>
      <c r="B772" t="s">
        <v>10</v>
      </c>
    </row>
    <row r="775" spans="1:4" ht="15.6" x14ac:dyDescent="0.3">
      <c r="B775" s="4" t="s">
        <v>4</v>
      </c>
      <c r="C775" s="4"/>
    </row>
    <row r="776" spans="1:4" ht="15.6" x14ac:dyDescent="0.3">
      <c r="B776" s="4" t="s">
        <v>5</v>
      </c>
      <c r="C776" s="4"/>
    </row>
    <row r="777" spans="1:4" x14ac:dyDescent="0.3">
      <c r="A777" s="5" t="s">
        <v>24</v>
      </c>
      <c r="B777" s="5"/>
      <c r="C777" s="5"/>
      <c r="D777" s="5"/>
    </row>
    <row r="778" spans="1:4" x14ac:dyDescent="0.3">
      <c r="A778" s="5"/>
      <c r="B778" s="5" t="s">
        <v>59</v>
      </c>
      <c r="C778" s="5"/>
      <c r="D778" s="5"/>
    </row>
    <row r="779" spans="1:4" x14ac:dyDescent="0.3">
      <c r="A779" s="8" t="s">
        <v>40</v>
      </c>
      <c r="B779" s="8" t="s">
        <v>6</v>
      </c>
      <c r="C779" s="6">
        <v>34</v>
      </c>
    </row>
    <row r="782" spans="1:4" ht="28.8" x14ac:dyDescent="0.3">
      <c r="A782" s="1" t="s">
        <v>0</v>
      </c>
      <c r="B782" s="2" t="s">
        <v>1</v>
      </c>
      <c r="C782" s="2" t="s">
        <v>2</v>
      </c>
      <c r="D782" s="2" t="s">
        <v>3</v>
      </c>
    </row>
    <row r="783" spans="1:4" x14ac:dyDescent="0.3">
      <c r="A783" s="3" t="s">
        <v>25</v>
      </c>
      <c r="B783" s="1">
        <v>147052.85999999999</v>
      </c>
      <c r="C783" s="1">
        <v>145553.01</v>
      </c>
      <c r="D783" s="10">
        <f>B783</f>
        <v>147052.85999999999</v>
      </c>
    </row>
    <row r="784" spans="1:4" x14ac:dyDescent="0.3">
      <c r="A784" s="28" t="s">
        <v>7</v>
      </c>
      <c r="B784" s="29"/>
      <c r="C784" s="30"/>
      <c r="D784" s="10">
        <f>B783-D783</f>
        <v>0</v>
      </c>
    </row>
    <row r="786" spans="1:4" x14ac:dyDescent="0.3">
      <c r="A786" s="5" t="s">
        <v>26</v>
      </c>
    </row>
    <row r="788" spans="1:4" x14ac:dyDescent="0.3">
      <c r="A788" s="9" t="s">
        <v>27</v>
      </c>
    </row>
    <row r="789" spans="1:4" x14ac:dyDescent="0.3">
      <c r="A789" s="9" t="s">
        <v>28</v>
      </c>
      <c r="B789" s="9"/>
      <c r="C789" s="9"/>
      <c r="D789" s="9"/>
    </row>
    <row r="790" spans="1:4" x14ac:dyDescent="0.3">
      <c r="A790" s="9" t="s">
        <v>29</v>
      </c>
      <c r="B790" s="9"/>
      <c r="C790" s="9"/>
      <c r="D790" s="9"/>
    </row>
    <row r="791" spans="1:4" x14ac:dyDescent="0.3">
      <c r="A791" s="9" t="s">
        <v>30</v>
      </c>
      <c r="B791" s="9"/>
      <c r="C791" s="9"/>
      <c r="D791" s="9"/>
    </row>
    <row r="792" spans="1:4" x14ac:dyDescent="0.3">
      <c r="A792" s="9" t="s">
        <v>31</v>
      </c>
      <c r="B792" s="9"/>
      <c r="C792" s="9"/>
      <c r="D792" s="9"/>
    </row>
    <row r="793" spans="1:4" x14ac:dyDescent="0.3">
      <c r="A793" s="9" t="s">
        <v>32</v>
      </c>
      <c r="B793" s="9"/>
      <c r="C793" s="9"/>
      <c r="D793" s="9"/>
    </row>
    <row r="794" spans="1:4" x14ac:dyDescent="0.3">
      <c r="A794" s="9" t="s">
        <v>33</v>
      </c>
      <c r="B794" s="9"/>
      <c r="C794" s="9"/>
      <c r="D794" s="9"/>
    </row>
    <row r="795" spans="1:4" x14ac:dyDescent="0.3">
      <c r="A795" s="9" t="s">
        <v>34</v>
      </c>
      <c r="B795" s="9"/>
      <c r="C795" s="9"/>
      <c r="D795" s="9"/>
    </row>
    <row r="796" spans="1:4" x14ac:dyDescent="0.3">
      <c r="A796" s="9" t="s">
        <v>35</v>
      </c>
      <c r="B796" s="9"/>
      <c r="C796" s="9"/>
      <c r="D796" s="9"/>
    </row>
    <row r="797" spans="1:4" x14ac:dyDescent="0.3">
      <c r="A797" s="9" t="s">
        <v>36</v>
      </c>
      <c r="B797" s="9"/>
      <c r="C797" s="9"/>
      <c r="D797" s="9"/>
    </row>
    <row r="798" spans="1:4" x14ac:dyDescent="0.3">
      <c r="A798" s="9" t="s">
        <v>39</v>
      </c>
      <c r="B798" s="9"/>
      <c r="C798" s="9"/>
      <c r="D798" s="9"/>
    </row>
    <row r="799" spans="1:4" x14ac:dyDescent="0.3">
      <c r="A799" s="9" t="s">
        <v>38</v>
      </c>
      <c r="B799" s="9"/>
      <c r="C799" s="9"/>
      <c r="D799" s="9"/>
    </row>
    <row r="805" spans="1:2" x14ac:dyDescent="0.3">
      <c r="A805" t="s">
        <v>8</v>
      </c>
    </row>
    <row r="807" spans="1:2" x14ac:dyDescent="0.3">
      <c r="A807" t="s">
        <v>9</v>
      </c>
      <c r="B807" t="s">
        <v>10</v>
      </c>
    </row>
  </sheetData>
  <mergeCells count="23">
    <mergeCell ref="A784:C784"/>
    <mergeCell ref="A605:C605"/>
    <mergeCell ref="A641:C641"/>
    <mergeCell ref="A677:C677"/>
    <mergeCell ref="A712:C712"/>
    <mergeCell ref="A749:C749"/>
    <mergeCell ref="A11:C11"/>
    <mergeCell ref="A46:C46"/>
    <mergeCell ref="A81:C81"/>
    <mergeCell ref="A116:C116"/>
    <mergeCell ref="A151:C151"/>
    <mergeCell ref="A536:C536"/>
    <mergeCell ref="A571:C571"/>
    <mergeCell ref="A256:C256"/>
    <mergeCell ref="A185:C185"/>
    <mergeCell ref="A220:C220"/>
    <mergeCell ref="A467:C467"/>
    <mergeCell ref="A502:C502"/>
    <mergeCell ref="A291:C291"/>
    <mergeCell ref="A326:C326"/>
    <mergeCell ref="A361:C361"/>
    <mergeCell ref="A396:C396"/>
    <mergeCell ref="A433:C43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85"/>
  <sheetViews>
    <sheetView topLeftCell="A336" workbookViewId="0">
      <selection activeCell="B353" sqref="B353:G385"/>
    </sheetView>
  </sheetViews>
  <sheetFormatPr defaultRowHeight="14.4" x14ac:dyDescent="0.3"/>
  <cols>
    <col min="1" max="1" width="3.21875" customWidth="1"/>
    <col min="2" max="2" width="31.77734375" customWidth="1"/>
    <col min="3" max="3" width="14.6640625" customWidth="1"/>
    <col min="4" max="4" width="12.33203125" customWidth="1"/>
    <col min="5" max="5" width="11.33203125" customWidth="1"/>
  </cols>
  <sheetData>
    <row r="3" spans="2:5" ht="15.6" x14ac:dyDescent="0.3">
      <c r="C3" s="4" t="s">
        <v>4</v>
      </c>
      <c r="D3" s="4"/>
    </row>
    <row r="4" spans="2:5" ht="15.6" x14ac:dyDescent="0.3">
      <c r="C4" s="4" t="s">
        <v>5</v>
      </c>
      <c r="D4" s="4"/>
    </row>
    <row r="5" spans="2:5" x14ac:dyDescent="0.3">
      <c r="B5" s="5" t="s">
        <v>24</v>
      </c>
      <c r="C5" s="5"/>
      <c r="D5" s="5"/>
      <c r="E5" s="5"/>
    </row>
    <row r="6" spans="2:5" x14ac:dyDescent="0.3">
      <c r="B6" s="5"/>
      <c r="C6" s="5" t="s">
        <v>59</v>
      </c>
      <c r="D6" s="5"/>
      <c r="E6" s="5"/>
    </row>
    <row r="7" spans="2:5" x14ac:dyDescent="0.3">
      <c r="B7" s="16" t="s">
        <v>51</v>
      </c>
      <c r="C7" s="31" t="s">
        <v>67</v>
      </c>
      <c r="D7" s="31"/>
    </row>
    <row r="10" spans="2:5" ht="28.8" x14ac:dyDescent="0.3">
      <c r="B10" s="1" t="s">
        <v>0</v>
      </c>
      <c r="C10" s="2" t="s">
        <v>1</v>
      </c>
      <c r="D10" s="2" t="s">
        <v>2</v>
      </c>
      <c r="E10" s="2" t="s">
        <v>3</v>
      </c>
    </row>
    <row r="11" spans="2:5" x14ac:dyDescent="0.3">
      <c r="B11" s="3" t="s">
        <v>25</v>
      </c>
      <c r="C11" s="1">
        <v>183768.84</v>
      </c>
      <c r="D11" s="1">
        <v>157874.36000000002</v>
      </c>
      <c r="E11" s="1">
        <f>C11</f>
        <v>183768.84</v>
      </c>
    </row>
    <row r="12" spans="2:5" x14ac:dyDescent="0.3">
      <c r="B12" s="28" t="s">
        <v>7</v>
      </c>
      <c r="C12" s="29"/>
      <c r="D12" s="30"/>
      <c r="E12" s="1">
        <f>C11-E11</f>
        <v>0</v>
      </c>
    </row>
    <row r="14" spans="2:5" x14ac:dyDescent="0.3">
      <c r="B14" s="5" t="s">
        <v>26</v>
      </c>
    </row>
    <row r="16" spans="2:5" x14ac:dyDescent="0.3">
      <c r="B16" s="9" t="s">
        <v>27</v>
      </c>
    </row>
    <row r="17" spans="2:5" x14ac:dyDescent="0.3">
      <c r="B17" s="9" t="s">
        <v>28</v>
      </c>
      <c r="C17" s="9"/>
      <c r="D17" s="9"/>
      <c r="E17" s="9"/>
    </row>
    <row r="18" spans="2:5" x14ac:dyDescent="0.3">
      <c r="B18" s="9" t="s">
        <v>29</v>
      </c>
      <c r="C18" s="9"/>
      <c r="D18" s="9"/>
      <c r="E18" s="9"/>
    </row>
    <row r="19" spans="2:5" x14ac:dyDescent="0.3">
      <c r="B19" s="9" t="s">
        <v>30</v>
      </c>
      <c r="C19" s="9"/>
      <c r="D19" s="9"/>
      <c r="E19" s="9"/>
    </row>
    <row r="20" spans="2:5" x14ac:dyDescent="0.3">
      <c r="B20" s="9" t="s">
        <v>31</v>
      </c>
      <c r="C20" s="9"/>
      <c r="D20" s="9"/>
      <c r="E20" s="9"/>
    </row>
    <row r="21" spans="2:5" x14ac:dyDescent="0.3">
      <c r="B21" s="9" t="s">
        <v>32</v>
      </c>
      <c r="C21" s="9"/>
      <c r="D21" s="9"/>
      <c r="E21" s="9"/>
    </row>
    <row r="22" spans="2:5" x14ac:dyDescent="0.3">
      <c r="B22" s="9" t="s">
        <v>33</v>
      </c>
      <c r="C22" s="9"/>
      <c r="D22" s="9"/>
      <c r="E22" s="9"/>
    </row>
    <row r="23" spans="2:5" x14ac:dyDescent="0.3">
      <c r="B23" s="9" t="s">
        <v>34</v>
      </c>
      <c r="C23" s="9"/>
      <c r="D23" s="9"/>
      <c r="E23" s="9"/>
    </row>
    <row r="24" spans="2:5" x14ac:dyDescent="0.3">
      <c r="B24" s="9" t="s">
        <v>35</v>
      </c>
      <c r="C24" s="9"/>
      <c r="D24" s="9"/>
      <c r="E24" s="9"/>
    </row>
    <row r="25" spans="2:5" x14ac:dyDescent="0.3">
      <c r="B25" s="9" t="s">
        <v>36</v>
      </c>
      <c r="C25" s="9"/>
      <c r="D25" s="9"/>
      <c r="E25" s="9"/>
    </row>
    <row r="26" spans="2:5" x14ac:dyDescent="0.3">
      <c r="B26" s="9" t="s">
        <v>39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8" spans="2:5" ht="15.6" x14ac:dyDescent="0.3">
      <c r="C38" s="4" t="s">
        <v>4</v>
      </c>
      <c r="D38" s="4"/>
    </row>
    <row r="39" spans="2:5" ht="15.6" x14ac:dyDescent="0.3">
      <c r="C39" s="4" t="s">
        <v>5</v>
      </c>
      <c r="D39" s="4"/>
    </row>
    <row r="40" spans="2:5" x14ac:dyDescent="0.3">
      <c r="B40" s="5" t="s">
        <v>24</v>
      </c>
      <c r="C40" s="5"/>
      <c r="D40" s="5"/>
      <c r="E40" s="5"/>
    </row>
    <row r="41" spans="2:5" x14ac:dyDescent="0.3">
      <c r="B41" s="5"/>
      <c r="C41" s="5" t="s">
        <v>59</v>
      </c>
      <c r="D41" s="5"/>
      <c r="E41" s="5"/>
    </row>
    <row r="42" spans="2:5" x14ac:dyDescent="0.3">
      <c r="B42" s="17" t="s">
        <v>51</v>
      </c>
      <c r="C42" s="31" t="s">
        <v>68</v>
      </c>
      <c r="D42" s="31"/>
    </row>
    <row r="45" spans="2:5" ht="28.8" x14ac:dyDescent="0.3">
      <c r="B45" s="1" t="s">
        <v>0</v>
      </c>
      <c r="C45" s="2" t="s">
        <v>1</v>
      </c>
      <c r="D45" s="2" t="s">
        <v>2</v>
      </c>
      <c r="E45" s="2" t="s">
        <v>3</v>
      </c>
    </row>
    <row r="46" spans="2:5" x14ac:dyDescent="0.3">
      <c r="B46" s="3" t="s">
        <v>25</v>
      </c>
      <c r="C46" s="1">
        <v>36448.620000000003</v>
      </c>
      <c r="D46" s="1">
        <v>29879.18</v>
      </c>
      <c r="E46" s="1">
        <f>C46</f>
        <v>36448.620000000003</v>
      </c>
    </row>
    <row r="47" spans="2:5" x14ac:dyDescent="0.3">
      <c r="B47" s="28" t="s">
        <v>7</v>
      </c>
      <c r="C47" s="29"/>
      <c r="D47" s="30"/>
      <c r="E47" s="1">
        <f>C46-E46</f>
        <v>0</v>
      </c>
    </row>
    <row r="49" spans="2:5" x14ac:dyDescent="0.3">
      <c r="B49" s="5" t="s">
        <v>26</v>
      </c>
    </row>
    <row r="51" spans="2:5" x14ac:dyDescent="0.3">
      <c r="B51" s="9" t="s">
        <v>27</v>
      </c>
    </row>
    <row r="52" spans="2:5" x14ac:dyDescent="0.3">
      <c r="B52" s="9" t="s">
        <v>28</v>
      </c>
      <c r="C52" s="9"/>
      <c r="D52" s="9"/>
      <c r="E52" s="9"/>
    </row>
    <row r="53" spans="2:5" x14ac:dyDescent="0.3">
      <c r="B53" s="9" t="s">
        <v>29</v>
      </c>
      <c r="C53" s="9"/>
      <c r="D53" s="9"/>
      <c r="E53" s="9"/>
    </row>
    <row r="54" spans="2:5" x14ac:dyDescent="0.3">
      <c r="B54" s="9" t="s">
        <v>30</v>
      </c>
      <c r="C54" s="9"/>
      <c r="D54" s="9"/>
      <c r="E54" s="9"/>
    </row>
    <row r="55" spans="2:5" x14ac:dyDescent="0.3">
      <c r="B55" s="9" t="s">
        <v>31</v>
      </c>
      <c r="C55" s="9"/>
      <c r="D55" s="9"/>
      <c r="E55" s="9"/>
    </row>
    <row r="56" spans="2:5" x14ac:dyDescent="0.3">
      <c r="B56" s="9" t="s">
        <v>32</v>
      </c>
      <c r="C56" s="9"/>
      <c r="D56" s="9"/>
      <c r="E56" s="9"/>
    </row>
    <row r="57" spans="2:5" x14ac:dyDescent="0.3">
      <c r="B57" s="9" t="s">
        <v>33</v>
      </c>
      <c r="C57" s="9"/>
      <c r="D57" s="9"/>
      <c r="E57" s="9"/>
    </row>
    <row r="58" spans="2:5" x14ac:dyDescent="0.3">
      <c r="B58" s="9" t="s">
        <v>34</v>
      </c>
      <c r="C58" s="9"/>
      <c r="D58" s="9"/>
      <c r="E58" s="9"/>
    </row>
    <row r="59" spans="2:5" x14ac:dyDescent="0.3">
      <c r="B59" s="9" t="s">
        <v>35</v>
      </c>
      <c r="C59" s="9"/>
      <c r="D59" s="9"/>
      <c r="E59" s="9"/>
    </row>
    <row r="60" spans="2:5" x14ac:dyDescent="0.3">
      <c r="B60" s="9" t="s">
        <v>36</v>
      </c>
      <c r="C60" s="9"/>
      <c r="D60" s="9"/>
      <c r="E60" s="9"/>
    </row>
    <row r="61" spans="2:5" x14ac:dyDescent="0.3">
      <c r="B61" s="9" t="s">
        <v>39</v>
      </c>
      <c r="C61" s="9"/>
      <c r="D61" s="9"/>
      <c r="E61" s="9"/>
    </row>
    <row r="62" spans="2:5" x14ac:dyDescent="0.3">
      <c r="B62" s="9" t="s">
        <v>38</v>
      </c>
      <c r="C62" s="9"/>
      <c r="D62" s="9"/>
      <c r="E62" s="9"/>
    </row>
    <row r="68" spans="2:5" x14ac:dyDescent="0.3">
      <c r="B68" t="s">
        <v>8</v>
      </c>
    </row>
    <row r="70" spans="2:5" x14ac:dyDescent="0.3">
      <c r="B70" t="s">
        <v>9</v>
      </c>
      <c r="C70" t="s">
        <v>10</v>
      </c>
    </row>
    <row r="73" spans="2:5" ht="15.6" x14ac:dyDescent="0.3">
      <c r="C73" s="4" t="s">
        <v>4</v>
      </c>
      <c r="D73" s="4"/>
    </row>
    <row r="74" spans="2:5" ht="15.6" x14ac:dyDescent="0.3">
      <c r="C74" s="4" t="s">
        <v>5</v>
      </c>
      <c r="D74" s="4"/>
    </row>
    <row r="75" spans="2:5" x14ac:dyDescent="0.3">
      <c r="B75" s="5" t="s">
        <v>24</v>
      </c>
      <c r="C75" s="5"/>
      <c r="D75" s="5"/>
      <c r="E75" s="5"/>
    </row>
    <row r="76" spans="2:5" x14ac:dyDescent="0.3">
      <c r="B76" s="5"/>
      <c r="C76" s="5" t="s">
        <v>59</v>
      </c>
      <c r="D76" s="5"/>
      <c r="E76" s="5"/>
    </row>
    <row r="77" spans="2:5" x14ac:dyDescent="0.3">
      <c r="B77" s="17" t="s">
        <v>51</v>
      </c>
      <c r="C77" s="31" t="s">
        <v>69</v>
      </c>
      <c r="D77" s="31"/>
    </row>
    <row r="80" spans="2:5" ht="28.8" x14ac:dyDescent="0.3">
      <c r="B80" s="1" t="s">
        <v>0</v>
      </c>
      <c r="C80" s="2" t="s">
        <v>1</v>
      </c>
      <c r="D80" s="2" t="s">
        <v>2</v>
      </c>
      <c r="E80" s="2" t="s">
        <v>3</v>
      </c>
    </row>
    <row r="81" spans="2:5" x14ac:dyDescent="0.3">
      <c r="B81" s="3" t="s">
        <v>25</v>
      </c>
      <c r="C81" s="1">
        <v>48423.66</v>
      </c>
      <c r="D81" s="1">
        <v>38603.329999999994</v>
      </c>
      <c r="E81" s="1">
        <f>C81</f>
        <v>48423.66</v>
      </c>
    </row>
    <row r="82" spans="2:5" x14ac:dyDescent="0.3">
      <c r="B82" s="28" t="s">
        <v>7</v>
      </c>
      <c r="C82" s="29"/>
      <c r="D82" s="30"/>
      <c r="E82" s="1">
        <f>C81-E81</f>
        <v>0</v>
      </c>
    </row>
    <row r="84" spans="2:5" x14ac:dyDescent="0.3">
      <c r="B84" s="5" t="s">
        <v>26</v>
      </c>
    </row>
    <row r="86" spans="2:5" x14ac:dyDescent="0.3">
      <c r="B86" s="9" t="s">
        <v>27</v>
      </c>
    </row>
    <row r="87" spans="2:5" x14ac:dyDescent="0.3">
      <c r="B87" s="9" t="s">
        <v>28</v>
      </c>
      <c r="C87" s="9"/>
      <c r="D87" s="9"/>
      <c r="E87" s="9"/>
    </row>
    <row r="88" spans="2:5" x14ac:dyDescent="0.3">
      <c r="B88" s="9" t="s">
        <v>29</v>
      </c>
      <c r="C88" s="9"/>
      <c r="D88" s="9"/>
      <c r="E88" s="9"/>
    </row>
    <row r="89" spans="2:5" x14ac:dyDescent="0.3">
      <c r="B89" s="9" t="s">
        <v>30</v>
      </c>
      <c r="C89" s="9"/>
      <c r="D89" s="9"/>
      <c r="E89" s="9"/>
    </row>
    <row r="90" spans="2:5" x14ac:dyDescent="0.3">
      <c r="B90" s="9" t="s">
        <v>31</v>
      </c>
      <c r="C90" s="9"/>
      <c r="D90" s="9"/>
      <c r="E90" s="9"/>
    </row>
    <row r="91" spans="2:5" x14ac:dyDescent="0.3">
      <c r="B91" s="9" t="s">
        <v>32</v>
      </c>
      <c r="C91" s="9"/>
      <c r="D91" s="9"/>
      <c r="E91" s="9"/>
    </row>
    <row r="92" spans="2:5" x14ac:dyDescent="0.3">
      <c r="B92" s="9" t="s">
        <v>33</v>
      </c>
      <c r="C92" s="9"/>
      <c r="D92" s="9"/>
      <c r="E92" s="9"/>
    </row>
    <row r="93" spans="2:5" x14ac:dyDescent="0.3">
      <c r="B93" s="9" t="s">
        <v>34</v>
      </c>
      <c r="C93" s="9"/>
      <c r="D93" s="9"/>
      <c r="E93" s="9"/>
    </row>
    <row r="94" spans="2:5" x14ac:dyDescent="0.3">
      <c r="B94" s="9" t="s">
        <v>35</v>
      </c>
      <c r="C94" s="9"/>
      <c r="D94" s="9"/>
      <c r="E94" s="9"/>
    </row>
    <row r="95" spans="2:5" x14ac:dyDescent="0.3">
      <c r="B95" s="9" t="s">
        <v>36</v>
      </c>
      <c r="C95" s="9"/>
      <c r="D95" s="9"/>
      <c r="E95" s="9"/>
    </row>
    <row r="96" spans="2:5" x14ac:dyDescent="0.3">
      <c r="B96" s="9" t="s">
        <v>39</v>
      </c>
      <c r="C96" s="9"/>
      <c r="D96" s="9"/>
      <c r="E96" s="9"/>
    </row>
    <row r="97" spans="2:5" x14ac:dyDescent="0.3">
      <c r="B97" s="9" t="s">
        <v>38</v>
      </c>
      <c r="C97" s="9"/>
      <c r="D97" s="9"/>
      <c r="E97" s="9"/>
    </row>
    <row r="103" spans="2:5" x14ac:dyDescent="0.3">
      <c r="B103" t="s">
        <v>8</v>
      </c>
    </row>
    <row r="105" spans="2:5" x14ac:dyDescent="0.3">
      <c r="B105" t="s">
        <v>9</v>
      </c>
      <c r="C105" t="s">
        <v>10</v>
      </c>
    </row>
    <row r="108" spans="2:5" ht="15.6" x14ac:dyDescent="0.3">
      <c r="C108" s="4" t="s">
        <v>4</v>
      </c>
      <c r="D108" s="4"/>
    </row>
    <row r="109" spans="2:5" ht="15.6" x14ac:dyDescent="0.3">
      <c r="C109" s="4" t="s">
        <v>5</v>
      </c>
      <c r="D109" s="4"/>
    </row>
    <row r="110" spans="2:5" x14ac:dyDescent="0.3">
      <c r="B110" s="5" t="s">
        <v>24</v>
      </c>
      <c r="C110" s="5"/>
      <c r="D110" s="5"/>
      <c r="E110" s="5"/>
    </row>
    <row r="111" spans="2:5" x14ac:dyDescent="0.3">
      <c r="B111" s="5"/>
      <c r="C111" s="5" t="s">
        <v>59</v>
      </c>
      <c r="D111" s="5"/>
      <c r="E111" s="5"/>
    </row>
    <row r="112" spans="2:5" x14ac:dyDescent="0.3">
      <c r="B112" s="17" t="s">
        <v>51</v>
      </c>
      <c r="C112" s="31" t="s">
        <v>70</v>
      </c>
      <c r="D112" s="31"/>
    </row>
    <row r="115" spans="2:5" ht="28.8" x14ac:dyDescent="0.3">
      <c r="B115" s="1" t="s">
        <v>0</v>
      </c>
      <c r="C115" s="2" t="s">
        <v>1</v>
      </c>
      <c r="D115" s="2" t="s">
        <v>2</v>
      </c>
      <c r="E115" s="2" t="s">
        <v>3</v>
      </c>
    </row>
    <row r="116" spans="2:5" x14ac:dyDescent="0.3">
      <c r="B116" s="3" t="s">
        <v>25</v>
      </c>
      <c r="C116" s="1">
        <v>57021.78</v>
      </c>
      <c r="D116" s="1">
        <v>49004.07</v>
      </c>
      <c r="E116" s="1">
        <f>C116</f>
        <v>57021.78</v>
      </c>
    </row>
    <row r="117" spans="2:5" x14ac:dyDescent="0.3">
      <c r="B117" s="28" t="s">
        <v>7</v>
      </c>
      <c r="C117" s="29"/>
      <c r="D117" s="30"/>
      <c r="E117" s="1">
        <f>C116-E116</f>
        <v>0</v>
      </c>
    </row>
    <row r="119" spans="2:5" x14ac:dyDescent="0.3">
      <c r="B119" s="5" t="s">
        <v>26</v>
      </c>
    </row>
    <row r="121" spans="2:5" x14ac:dyDescent="0.3">
      <c r="B121" s="9" t="s">
        <v>27</v>
      </c>
    </row>
    <row r="122" spans="2:5" x14ac:dyDescent="0.3">
      <c r="B122" s="9" t="s">
        <v>28</v>
      </c>
      <c r="C122" s="9"/>
      <c r="D122" s="9"/>
      <c r="E122" s="9"/>
    </row>
    <row r="123" spans="2:5" x14ac:dyDescent="0.3">
      <c r="B123" s="9" t="s">
        <v>29</v>
      </c>
      <c r="C123" s="9"/>
      <c r="D123" s="9"/>
      <c r="E123" s="9"/>
    </row>
    <row r="124" spans="2:5" x14ac:dyDescent="0.3">
      <c r="B124" s="9" t="s">
        <v>30</v>
      </c>
      <c r="C124" s="9"/>
      <c r="D124" s="9"/>
      <c r="E124" s="9"/>
    </row>
    <row r="125" spans="2:5" x14ac:dyDescent="0.3">
      <c r="B125" s="9" t="s">
        <v>31</v>
      </c>
      <c r="C125" s="9"/>
      <c r="D125" s="9"/>
      <c r="E125" s="9"/>
    </row>
    <row r="126" spans="2:5" x14ac:dyDescent="0.3">
      <c r="B126" s="9" t="s">
        <v>32</v>
      </c>
      <c r="C126" s="9"/>
      <c r="D126" s="9"/>
      <c r="E126" s="9"/>
    </row>
    <row r="127" spans="2:5" x14ac:dyDescent="0.3">
      <c r="B127" s="9" t="s">
        <v>33</v>
      </c>
      <c r="C127" s="9"/>
      <c r="D127" s="9"/>
      <c r="E127" s="9"/>
    </row>
    <row r="128" spans="2:5" x14ac:dyDescent="0.3">
      <c r="B128" s="9" t="s">
        <v>34</v>
      </c>
      <c r="C128" s="9"/>
      <c r="D128" s="9"/>
      <c r="E128" s="9"/>
    </row>
    <row r="129" spans="2:5" x14ac:dyDescent="0.3">
      <c r="B129" s="9" t="s">
        <v>35</v>
      </c>
      <c r="C129" s="9"/>
      <c r="D129" s="9"/>
      <c r="E129" s="9"/>
    </row>
    <row r="130" spans="2:5" x14ac:dyDescent="0.3">
      <c r="B130" s="9" t="s">
        <v>36</v>
      </c>
      <c r="C130" s="9"/>
      <c r="D130" s="9"/>
      <c r="E130" s="9"/>
    </row>
    <row r="131" spans="2:5" x14ac:dyDescent="0.3">
      <c r="B131" s="9" t="s">
        <v>39</v>
      </c>
      <c r="C131" s="9"/>
      <c r="D131" s="9"/>
      <c r="E131" s="9"/>
    </row>
    <row r="132" spans="2:5" x14ac:dyDescent="0.3">
      <c r="B132" s="9" t="s">
        <v>38</v>
      </c>
      <c r="C132" s="9"/>
      <c r="D132" s="9"/>
      <c r="E132" s="9"/>
    </row>
    <row r="138" spans="2:5" x14ac:dyDescent="0.3">
      <c r="B138" t="s">
        <v>8</v>
      </c>
    </row>
    <row r="140" spans="2:5" x14ac:dyDescent="0.3">
      <c r="B140" t="s">
        <v>9</v>
      </c>
      <c r="C140" t="s">
        <v>10</v>
      </c>
    </row>
    <row r="143" spans="2:5" ht="15.6" x14ac:dyDescent="0.3">
      <c r="C143" s="4" t="s">
        <v>4</v>
      </c>
      <c r="D143" s="4"/>
    </row>
    <row r="144" spans="2:5" ht="15.6" x14ac:dyDescent="0.3">
      <c r="C144" s="4" t="s">
        <v>5</v>
      </c>
      <c r="D144" s="4"/>
    </row>
    <row r="145" spans="2:5" x14ac:dyDescent="0.3">
      <c r="B145" s="5" t="s">
        <v>24</v>
      </c>
      <c r="C145" s="5"/>
      <c r="D145" s="5"/>
      <c r="E145" s="5"/>
    </row>
    <row r="146" spans="2:5" x14ac:dyDescent="0.3">
      <c r="B146" s="5"/>
      <c r="C146" s="5" t="s">
        <v>59</v>
      </c>
      <c r="D146" s="5"/>
      <c r="E146" s="5"/>
    </row>
    <row r="147" spans="2:5" x14ac:dyDescent="0.3">
      <c r="B147" s="17" t="s">
        <v>51</v>
      </c>
      <c r="C147" s="31" t="s">
        <v>71</v>
      </c>
      <c r="D147" s="31"/>
    </row>
    <row r="150" spans="2:5" ht="28.8" x14ac:dyDescent="0.3">
      <c r="B150" s="1" t="s">
        <v>0</v>
      </c>
      <c r="C150" s="2" t="s">
        <v>1</v>
      </c>
      <c r="D150" s="2" t="s">
        <v>2</v>
      </c>
      <c r="E150" s="2" t="s">
        <v>3</v>
      </c>
    </row>
    <row r="151" spans="2:5" x14ac:dyDescent="0.3">
      <c r="B151" s="3" t="s">
        <v>25</v>
      </c>
      <c r="C151" s="1">
        <v>35858.699999999997</v>
      </c>
      <c r="D151" s="1">
        <v>33589.81</v>
      </c>
      <c r="E151" s="1">
        <f>C151</f>
        <v>35858.699999999997</v>
      </c>
    </row>
    <row r="152" spans="2:5" x14ac:dyDescent="0.3">
      <c r="B152" s="28" t="s">
        <v>7</v>
      </c>
      <c r="C152" s="29"/>
      <c r="D152" s="30"/>
      <c r="E152" s="1">
        <f>C151-E151</f>
        <v>0</v>
      </c>
    </row>
    <row r="154" spans="2:5" x14ac:dyDescent="0.3">
      <c r="B154" s="5" t="s">
        <v>26</v>
      </c>
    </row>
    <row r="156" spans="2:5" x14ac:dyDescent="0.3">
      <c r="B156" s="9" t="s">
        <v>27</v>
      </c>
    </row>
    <row r="157" spans="2:5" x14ac:dyDescent="0.3">
      <c r="B157" s="9" t="s">
        <v>28</v>
      </c>
      <c r="C157" s="9"/>
      <c r="D157" s="9"/>
      <c r="E157" s="9"/>
    </row>
    <row r="158" spans="2:5" x14ac:dyDescent="0.3">
      <c r="B158" s="9" t="s">
        <v>29</v>
      </c>
      <c r="C158" s="9"/>
      <c r="D158" s="9"/>
      <c r="E158" s="9"/>
    </row>
    <row r="159" spans="2:5" x14ac:dyDescent="0.3">
      <c r="B159" s="9" t="s">
        <v>30</v>
      </c>
      <c r="C159" s="9"/>
      <c r="D159" s="9"/>
      <c r="E159" s="9"/>
    </row>
    <row r="160" spans="2:5" x14ac:dyDescent="0.3">
      <c r="B160" s="9" t="s">
        <v>31</v>
      </c>
      <c r="C160" s="9"/>
      <c r="D160" s="9"/>
      <c r="E160" s="9"/>
    </row>
    <row r="161" spans="2:5" x14ac:dyDescent="0.3">
      <c r="B161" s="9" t="s">
        <v>32</v>
      </c>
      <c r="C161" s="9"/>
      <c r="D161" s="9"/>
      <c r="E161" s="9"/>
    </row>
    <row r="162" spans="2:5" x14ac:dyDescent="0.3">
      <c r="B162" s="9" t="s">
        <v>33</v>
      </c>
      <c r="C162" s="9"/>
      <c r="D162" s="9"/>
      <c r="E162" s="9"/>
    </row>
    <row r="163" spans="2:5" x14ac:dyDescent="0.3">
      <c r="B163" s="9" t="s">
        <v>34</v>
      </c>
      <c r="C163" s="9"/>
      <c r="D163" s="9"/>
      <c r="E163" s="9"/>
    </row>
    <row r="164" spans="2:5" x14ac:dyDescent="0.3">
      <c r="B164" s="9" t="s">
        <v>35</v>
      </c>
      <c r="C164" s="9"/>
      <c r="D164" s="9"/>
      <c r="E164" s="9"/>
    </row>
    <row r="165" spans="2:5" x14ac:dyDescent="0.3">
      <c r="B165" s="9" t="s">
        <v>36</v>
      </c>
      <c r="C165" s="9"/>
      <c r="D165" s="9"/>
      <c r="E165" s="9"/>
    </row>
    <row r="166" spans="2:5" x14ac:dyDescent="0.3">
      <c r="B166" s="9" t="s">
        <v>39</v>
      </c>
      <c r="C166" s="9"/>
      <c r="D166" s="9"/>
      <c r="E166" s="9"/>
    </row>
    <row r="167" spans="2:5" x14ac:dyDescent="0.3">
      <c r="B167" s="9" t="s">
        <v>38</v>
      </c>
      <c r="C167" s="9"/>
      <c r="D167" s="9"/>
      <c r="E167" s="9"/>
    </row>
    <row r="173" spans="2:5" x14ac:dyDescent="0.3">
      <c r="B173" t="s">
        <v>8</v>
      </c>
    </row>
    <row r="175" spans="2:5" x14ac:dyDescent="0.3">
      <c r="B175" t="s">
        <v>9</v>
      </c>
      <c r="C175" t="s">
        <v>10</v>
      </c>
    </row>
    <row r="178" spans="2:5" ht="15.6" x14ac:dyDescent="0.3">
      <c r="C178" s="4" t="s">
        <v>4</v>
      </c>
      <c r="D178" s="4"/>
    </row>
    <row r="179" spans="2:5" ht="15.6" x14ac:dyDescent="0.3">
      <c r="C179" s="4" t="s">
        <v>5</v>
      </c>
      <c r="D179" s="4"/>
    </row>
    <row r="180" spans="2:5" x14ac:dyDescent="0.3">
      <c r="B180" s="5" t="s">
        <v>24</v>
      </c>
      <c r="C180" s="5"/>
      <c r="D180" s="5"/>
      <c r="E180" s="5"/>
    </row>
    <row r="181" spans="2:5" x14ac:dyDescent="0.3">
      <c r="B181" s="5"/>
      <c r="C181" s="5" t="s">
        <v>59</v>
      </c>
      <c r="D181" s="5"/>
      <c r="E181" s="5"/>
    </row>
    <row r="182" spans="2:5" x14ac:dyDescent="0.3">
      <c r="B182" s="17" t="s">
        <v>51</v>
      </c>
      <c r="C182" s="31" t="s">
        <v>72</v>
      </c>
      <c r="D182" s="31"/>
    </row>
    <row r="185" spans="2:5" ht="28.8" x14ac:dyDescent="0.3">
      <c r="B185" s="1" t="s">
        <v>0</v>
      </c>
      <c r="C185" s="2" t="s">
        <v>1</v>
      </c>
      <c r="D185" s="2" t="s">
        <v>2</v>
      </c>
      <c r="E185" s="2" t="s">
        <v>3</v>
      </c>
    </row>
    <row r="186" spans="2:5" x14ac:dyDescent="0.3">
      <c r="B186" s="3" t="s">
        <v>25</v>
      </c>
      <c r="C186" s="1">
        <v>35628.6</v>
      </c>
      <c r="D186" s="1">
        <v>24850.699999999997</v>
      </c>
      <c r="E186" s="1">
        <f>C186</f>
        <v>35628.6</v>
      </c>
    </row>
    <row r="187" spans="2:5" x14ac:dyDescent="0.3">
      <c r="B187" s="28" t="s">
        <v>7</v>
      </c>
      <c r="C187" s="29"/>
      <c r="D187" s="30"/>
      <c r="E187" s="1">
        <f>C186-E186</f>
        <v>0</v>
      </c>
    </row>
    <row r="189" spans="2:5" x14ac:dyDescent="0.3">
      <c r="B189" s="5" t="s">
        <v>26</v>
      </c>
    </row>
    <row r="191" spans="2:5" x14ac:dyDescent="0.3">
      <c r="B191" s="9" t="s">
        <v>27</v>
      </c>
    </row>
    <row r="192" spans="2:5" x14ac:dyDescent="0.3">
      <c r="B192" s="9" t="s">
        <v>28</v>
      </c>
      <c r="C192" s="9"/>
      <c r="D192" s="9"/>
      <c r="E192" s="9"/>
    </row>
    <row r="193" spans="2:5" x14ac:dyDescent="0.3">
      <c r="B193" s="9" t="s">
        <v>29</v>
      </c>
      <c r="C193" s="9"/>
      <c r="D193" s="9"/>
      <c r="E193" s="9"/>
    </row>
    <row r="194" spans="2:5" x14ac:dyDescent="0.3">
      <c r="B194" s="9" t="s">
        <v>30</v>
      </c>
      <c r="C194" s="9"/>
      <c r="D194" s="9"/>
      <c r="E194" s="9"/>
    </row>
    <row r="195" spans="2:5" x14ac:dyDescent="0.3">
      <c r="B195" s="9" t="s">
        <v>31</v>
      </c>
      <c r="C195" s="9"/>
      <c r="D195" s="9"/>
      <c r="E195" s="9"/>
    </row>
    <row r="196" spans="2:5" x14ac:dyDescent="0.3">
      <c r="B196" s="9" t="s">
        <v>32</v>
      </c>
      <c r="C196" s="9"/>
      <c r="D196" s="9"/>
      <c r="E196" s="9"/>
    </row>
    <row r="197" spans="2:5" x14ac:dyDescent="0.3">
      <c r="B197" s="9" t="s">
        <v>33</v>
      </c>
      <c r="C197" s="9"/>
      <c r="D197" s="9"/>
      <c r="E197" s="9"/>
    </row>
    <row r="198" spans="2:5" x14ac:dyDescent="0.3">
      <c r="B198" s="9" t="s">
        <v>34</v>
      </c>
      <c r="C198" s="9"/>
      <c r="D198" s="9"/>
      <c r="E198" s="9"/>
    </row>
    <row r="199" spans="2:5" x14ac:dyDescent="0.3">
      <c r="B199" s="9" t="s">
        <v>35</v>
      </c>
      <c r="C199" s="9"/>
      <c r="D199" s="9"/>
      <c r="E199" s="9"/>
    </row>
    <row r="200" spans="2:5" x14ac:dyDescent="0.3">
      <c r="B200" s="9" t="s">
        <v>36</v>
      </c>
      <c r="C200" s="9"/>
      <c r="D200" s="9"/>
      <c r="E200" s="9"/>
    </row>
    <row r="201" spans="2:5" x14ac:dyDescent="0.3">
      <c r="B201" s="9" t="s">
        <v>39</v>
      </c>
      <c r="C201" s="9"/>
      <c r="D201" s="9"/>
      <c r="E201" s="9"/>
    </row>
    <row r="202" spans="2:5" x14ac:dyDescent="0.3">
      <c r="B202" s="9" t="s">
        <v>38</v>
      </c>
      <c r="C202" s="9"/>
      <c r="D202" s="9"/>
      <c r="E202" s="9"/>
    </row>
    <row r="208" spans="2:5" x14ac:dyDescent="0.3">
      <c r="B208" t="s">
        <v>8</v>
      </c>
    </row>
    <row r="210" spans="2:5" x14ac:dyDescent="0.3">
      <c r="B210" t="s">
        <v>9</v>
      </c>
      <c r="C210" t="s">
        <v>10</v>
      </c>
    </row>
    <row r="213" spans="2:5" ht="15.6" x14ac:dyDescent="0.3">
      <c r="C213" s="4" t="s">
        <v>4</v>
      </c>
      <c r="D213" s="4"/>
    </row>
    <row r="214" spans="2:5" ht="15.6" x14ac:dyDescent="0.3">
      <c r="C214" s="4" t="s">
        <v>5</v>
      </c>
      <c r="D214" s="4"/>
    </row>
    <row r="215" spans="2:5" x14ac:dyDescent="0.3">
      <c r="B215" s="5" t="s">
        <v>24</v>
      </c>
      <c r="C215" s="5"/>
      <c r="D215" s="5"/>
      <c r="E215" s="5"/>
    </row>
    <row r="216" spans="2:5" x14ac:dyDescent="0.3">
      <c r="B216" s="5"/>
      <c r="C216" s="5" t="s">
        <v>59</v>
      </c>
      <c r="D216" s="5"/>
      <c r="E216" s="5"/>
    </row>
    <row r="217" spans="2:5" x14ac:dyDescent="0.3">
      <c r="B217" s="17" t="s">
        <v>51</v>
      </c>
      <c r="C217" s="31" t="s">
        <v>73</v>
      </c>
      <c r="D217" s="31"/>
    </row>
    <row r="220" spans="2:5" ht="28.8" x14ac:dyDescent="0.3">
      <c r="B220" s="1" t="s">
        <v>0</v>
      </c>
      <c r="C220" s="2" t="s">
        <v>1</v>
      </c>
      <c r="D220" s="2" t="s">
        <v>2</v>
      </c>
      <c r="E220" s="2" t="s">
        <v>3</v>
      </c>
    </row>
    <row r="221" spans="2:5" x14ac:dyDescent="0.3">
      <c r="B221" s="3" t="s">
        <v>25</v>
      </c>
      <c r="C221" s="1">
        <v>49436.24</v>
      </c>
      <c r="D221" s="1">
        <v>40334.300000000003</v>
      </c>
      <c r="E221" s="1">
        <f>C221</f>
        <v>49436.24</v>
      </c>
    </row>
    <row r="222" spans="2:5" x14ac:dyDescent="0.3">
      <c r="B222" s="28" t="s">
        <v>7</v>
      </c>
      <c r="C222" s="29"/>
      <c r="D222" s="30"/>
      <c r="E222" s="1">
        <f>C221-E221</f>
        <v>0</v>
      </c>
    </row>
    <row r="224" spans="2:5" x14ac:dyDescent="0.3">
      <c r="B224" s="5" t="s">
        <v>26</v>
      </c>
    </row>
    <row r="226" spans="2:5" x14ac:dyDescent="0.3">
      <c r="B226" s="9" t="s">
        <v>27</v>
      </c>
    </row>
    <row r="227" spans="2:5" x14ac:dyDescent="0.3">
      <c r="B227" s="9" t="s">
        <v>28</v>
      </c>
      <c r="C227" s="9"/>
      <c r="D227" s="9"/>
      <c r="E227" s="9"/>
    </row>
    <row r="228" spans="2:5" x14ac:dyDescent="0.3">
      <c r="B228" s="9" t="s">
        <v>29</v>
      </c>
      <c r="C228" s="9"/>
      <c r="D228" s="9"/>
      <c r="E228" s="9"/>
    </row>
    <row r="229" spans="2:5" x14ac:dyDescent="0.3">
      <c r="B229" s="9" t="s">
        <v>30</v>
      </c>
      <c r="C229" s="9"/>
      <c r="D229" s="9"/>
      <c r="E229" s="9"/>
    </row>
    <row r="230" spans="2:5" x14ac:dyDescent="0.3">
      <c r="B230" s="9" t="s">
        <v>31</v>
      </c>
      <c r="C230" s="9"/>
      <c r="D230" s="9"/>
      <c r="E230" s="9"/>
    </row>
    <row r="231" spans="2:5" x14ac:dyDescent="0.3">
      <c r="B231" s="9" t="s">
        <v>32</v>
      </c>
      <c r="C231" s="9"/>
      <c r="D231" s="9"/>
      <c r="E231" s="9"/>
    </row>
    <row r="232" spans="2:5" x14ac:dyDescent="0.3">
      <c r="B232" s="9" t="s">
        <v>33</v>
      </c>
      <c r="C232" s="9"/>
      <c r="D232" s="9"/>
      <c r="E232" s="9"/>
    </row>
    <row r="233" spans="2:5" x14ac:dyDescent="0.3">
      <c r="B233" s="9" t="s">
        <v>34</v>
      </c>
      <c r="C233" s="9"/>
      <c r="D233" s="9"/>
      <c r="E233" s="9"/>
    </row>
    <row r="234" spans="2:5" x14ac:dyDescent="0.3">
      <c r="B234" s="9" t="s">
        <v>35</v>
      </c>
      <c r="C234" s="9"/>
      <c r="D234" s="9"/>
      <c r="E234" s="9"/>
    </row>
    <row r="235" spans="2:5" x14ac:dyDescent="0.3">
      <c r="B235" s="9" t="s">
        <v>36</v>
      </c>
      <c r="C235" s="9"/>
      <c r="D235" s="9"/>
      <c r="E235" s="9"/>
    </row>
    <row r="236" spans="2:5" x14ac:dyDescent="0.3">
      <c r="B236" s="9" t="s">
        <v>39</v>
      </c>
      <c r="C236" s="9"/>
      <c r="D236" s="9"/>
      <c r="E236" s="9"/>
    </row>
    <row r="237" spans="2:5" x14ac:dyDescent="0.3">
      <c r="B237" s="9" t="s">
        <v>38</v>
      </c>
      <c r="C237" s="9"/>
      <c r="D237" s="9"/>
      <c r="E237" s="9"/>
    </row>
    <row r="243" spans="2:5" x14ac:dyDescent="0.3">
      <c r="B243" t="s">
        <v>8</v>
      </c>
    </row>
    <row r="245" spans="2:5" x14ac:dyDescent="0.3">
      <c r="B245" t="s">
        <v>9</v>
      </c>
      <c r="C245" t="s">
        <v>10</v>
      </c>
    </row>
    <row r="248" spans="2:5" ht="15.6" x14ac:dyDescent="0.3">
      <c r="C248" s="4" t="s">
        <v>4</v>
      </c>
      <c r="D248" s="4"/>
    </row>
    <row r="249" spans="2:5" ht="15.6" x14ac:dyDescent="0.3">
      <c r="C249" s="4" t="s">
        <v>5</v>
      </c>
      <c r="D249" s="4"/>
    </row>
    <row r="250" spans="2:5" x14ac:dyDescent="0.3">
      <c r="B250" s="5" t="s">
        <v>24</v>
      </c>
      <c r="C250" s="5"/>
      <c r="D250" s="5"/>
      <c r="E250" s="5"/>
    </row>
    <row r="251" spans="2:5" x14ac:dyDescent="0.3">
      <c r="B251" s="5"/>
      <c r="C251" s="5" t="s">
        <v>59</v>
      </c>
      <c r="D251" s="5"/>
      <c r="E251" s="5"/>
    </row>
    <row r="252" spans="2:5" x14ac:dyDescent="0.3">
      <c r="B252" s="17" t="s">
        <v>51</v>
      </c>
      <c r="C252" s="31" t="s">
        <v>74</v>
      </c>
      <c r="D252" s="31"/>
    </row>
    <row r="255" spans="2:5" ht="28.8" x14ac:dyDescent="0.3">
      <c r="B255" s="1" t="s">
        <v>0</v>
      </c>
      <c r="C255" s="2" t="s">
        <v>1</v>
      </c>
      <c r="D255" s="2" t="s">
        <v>2</v>
      </c>
      <c r="E255" s="2" t="s">
        <v>3</v>
      </c>
    </row>
    <row r="256" spans="2:5" x14ac:dyDescent="0.3">
      <c r="B256" s="3" t="s">
        <v>25</v>
      </c>
      <c r="C256" s="1">
        <v>631826.96</v>
      </c>
      <c r="D256" s="1">
        <v>568457.15</v>
      </c>
      <c r="E256" s="1">
        <f>C256</f>
        <v>631826.96</v>
      </c>
    </row>
    <row r="257" spans="2:5" x14ac:dyDescent="0.3">
      <c r="B257" s="28" t="s">
        <v>7</v>
      </c>
      <c r="C257" s="29"/>
      <c r="D257" s="30"/>
      <c r="E257" s="1">
        <f>C256-E256</f>
        <v>0</v>
      </c>
    </row>
    <row r="259" spans="2:5" x14ac:dyDescent="0.3">
      <c r="B259" s="5" t="s">
        <v>26</v>
      </c>
    </row>
    <row r="261" spans="2:5" x14ac:dyDescent="0.3">
      <c r="B261" s="9" t="s">
        <v>27</v>
      </c>
    </row>
    <row r="262" spans="2:5" x14ac:dyDescent="0.3">
      <c r="B262" s="9" t="s">
        <v>28</v>
      </c>
      <c r="C262" s="9"/>
      <c r="D262" s="9"/>
      <c r="E262" s="9"/>
    </row>
    <row r="263" spans="2:5" x14ac:dyDescent="0.3">
      <c r="B263" s="9" t="s">
        <v>29</v>
      </c>
      <c r="C263" s="9"/>
      <c r="D263" s="9"/>
      <c r="E263" s="9"/>
    </row>
    <row r="264" spans="2:5" x14ac:dyDescent="0.3">
      <c r="B264" s="9" t="s">
        <v>30</v>
      </c>
      <c r="C264" s="9"/>
      <c r="D264" s="9"/>
      <c r="E264" s="9"/>
    </row>
    <row r="265" spans="2:5" x14ac:dyDescent="0.3">
      <c r="B265" s="9" t="s">
        <v>31</v>
      </c>
      <c r="C265" s="9"/>
      <c r="D265" s="9"/>
      <c r="E265" s="9"/>
    </row>
    <row r="266" spans="2:5" x14ac:dyDescent="0.3">
      <c r="B266" s="9" t="s">
        <v>32</v>
      </c>
      <c r="C266" s="9"/>
      <c r="D266" s="9"/>
      <c r="E266" s="9"/>
    </row>
    <row r="267" spans="2:5" x14ac:dyDescent="0.3">
      <c r="B267" s="9" t="s">
        <v>33</v>
      </c>
      <c r="C267" s="9"/>
      <c r="D267" s="9"/>
      <c r="E267" s="9"/>
    </row>
    <row r="268" spans="2:5" x14ac:dyDescent="0.3">
      <c r="B268" s="9" t="s">
        <v>34</v>
      </c>
      <c r="C268" s="9"/>
      <c r="D268" s="9"/>
      <c r="E268" s="9"/>
    </row>
    <row r="269" spans="2:5" x14ac:dyDescent="0.3">
      <c r="B269" s="9" t="s">
        <v>35</v>
      </c>
      <c r="C269" s="9"/>
      <c r="D269" s="9"/>
      <c r="E269" s="9"/>
    </row>
    <row r="270" spans="2:5" x14ac:dyDescent="0.3">
      <c r="B270" s="9" t="s">
        <v>36</v>
      </c>
      <c r="C270" s="9"/>
      <c r="D270" s="9"/>
      <c r="E270" s="9"/>
    </row>
    <row r="271" spans="2:5" x14ac:dyDescent="0.3">
      <c r="B271" s="9" t="s">
        <v>39</v>
      </c>
      <c r="C271" s="9"/>
      <c r="D271" s="9"/>
      <c r="E271" s="9"/>
    </row>
    <row r="272" spans="2:5" x14ac:dyDescent="0.3">
      <c r="B272" s="9" t="s">
        <v>38</v>
      </c>
      <c r="C272" s="9"/>
      <c r="D272" s="9"/>
      <c r="E272" s="9"/>
    </row>
    <row r="278" spans="2:5" x14ac:dyDescent="0.3">
      <c r="B278" t="s">
        <v>8</v>
      </c>
    </row>
    <row r="280" spans="2:5" x14ac:dyDescent="0.3">
      <c r="B280" t="s">
        <v>9</v>
      </c>
      <c r="C280" t="s">
        <v>10</v>
      </c>
    </row>
    <row r="283" spans="2:5" ht="15.6" x14ac:dyDescent="0.3">
      <c r="C283" s="4" t="s">
        <v>4</v>
      </c>
      <c r="D283" s="4"/>
    </row>
    <row r="284" spans="2:5" ht="15.6" x14ac:dyDescent="0.3">
      <c r="C284" s="4" t="s">
        <v>5</v>
      </c>
      <c r="D284" s="4"/>
    </row>
    <row r="285" spans="2:5" x14ac:dyDescent="0.3">
      <c r="B285" s="5" t="s">
        <v>24</v>
      </c>
      <c r="C285" s="5"/>
      <c r="D285" s="5"/>
      <c r="E285" s="5"/>
    </row>
    <row r="286" spans="2:5" x14ac:dyDescent="0.3">
      <c r="B286" s="5"/>
      <c r="C286" s="5" t="s">
        <v>59</v>
      </c>
      <c r="D286" s="5"/>
      <c r="E286" s="5"/>
    </row>
    <row r="287" spans="2:5" x14ac:dyDescent="0.3">
      <c r="B287" s="17" t="s">
        <v>51</v>
      </c>
      <c r="C287" s="31" t="s">
        <v>75</v>
      </c>
      <c r="D287" s="31"/>
    </row>
    <row r="290" spans="2:5" ht="28.8" x14ac:dyDescent="0.3">
      <c r="B290" s="1" t="s">
        <v>0</v>
      </c>
      <c r="C290" s="2" t="s">
        <v>1</v>
      </c>
      <c r="D290" s="2" t="s">
        <v>2</v>
      </c>
      <c r="E290" s="2" t="s">
        <v>3</v>
      </c>
    </row>
    <row r="291" spans="2:5" x14ac:dyDescent="0.3">
      <c r="B291" s="3" t="s">
        <v>25</v>
      </c>
      <c r="C291" s="1">
        <v>83842.560000000012</v>
      </c>
      <c r="D291" s="1">
        <v>71536.81</v>
      </c>
      <c r="E291" s="1">
        <f>C291</f>
        <v>83842.560000000012</v>
      </c>
    </row>
    <row r="292" spans="2:5" x14ac:dyDescent="0.3">
      <c r="B292" s="28" t="s">
        <v>7</v>
      </c>
      <c r="C292" s="29"/>
      <c r="D292" s="30"/>
      <c r="E292" s="1">
        <f>C291-E291</f>
        <v>0</v>
      </c>
    </row>
    <row r="294" spans="2:5" x14ac:dyDescent="0.3">
      <c r="B294" s="5" t="s">
        <v>26</v>
      </c>
    </row>
    <row r="296" spans="2:5" x14ac:dyDescent="0.3">
      <c r="B296" s="9" t="s">
        <v>27</v>
      </c>
    </row>
    <row r="297" spans="2:5" x14ac:dyDescent="0.3">
      <c r="B297" s="9" t="s">
        <v>28</v>
      </c>
      <c r="C297" s="9"/>
      <c r="D297" s="9"/>
      <c r="E297" s="9"/>
    </row>
    <row r="298" spans="2:5" x14ac:dyDescent="0.3">
      <c r="B298" s="9" t="s">
        <v>29</v>
      </c>
      <c r="C298" s="9"/>
      <c r="D298" s="9"/>
      <c r="E298" s="9"/>
    </row>
    <row r="299" spans="2:5" x14ac:dyDescent="0.3">
      <c r="B299" s="9" t="s">
        <v>30</v>
      </c>
      <c r="C299" s="9"/>
      <c r="D299" s="9"/>
      <c r="E299" s="9"/>
    </row>
    <row r="300" spans="2:5" x14ac:dyDescent="0.3">
      <c r="B300" s="9" t="s">
        <v>31</v>
      </c>
      <c r="C300" s="9"/>
      <c r="D300" s="9"/>
      <c r="E300" s="9"/>
    </row>
    <row r="301" spans="2:5" x14ac:dyDescent="0.3">
      <c r="B301" s="9" t="s">
        <v>32</v>
      </c>
      <c r="C301" s="9"/>
      <c r="D301" s="9"/>
      <c r="E301" s="9"/>
    </row>
    <row r="302" spans="2:5" x14ac:dyDescent="0.3">
      <c r="B302" s="9" t="s">
        <v>33</v>
      </c>
      <c r="C302" s="9"/>
      <c r="D302" s="9"/>
      <c r="E302" s="9"/>
    </row>
    <row r="303" spans="2:5" x14ac:dyDescent="0.3">
      <c r="B303" s="9" t="s">
        <v>34</v>
      </c>
      <c r="C303" s="9"/>
      <c r="D303" s="9"/>
      <c r="E303" s="9"/>
    </row>
    <row r="304" spans="2:5" x14ac:dyDescent="0.3">
      <c r="B304" s="9" t="s">
        <v>35</v>
      </c>
      <c r="C304" s="9"/>
      <c r="D304" s="9"/>
      <c r="E304" s="9"/>
    </row>
    <row r="305" spans="2:5" x14ac:dyDescent="0.3">
      <c r="B305" s="9" t="s">
        <v>36</v>
      </c>
      <c r="C305" s="9"/>
      <c r="D305" s="9"/>
      <c r="E305" s="9"/>
    </row>
    <row r="306" spans="2:5" x14ac:dyDescent="0.3">
      <c r="B306" s="9" t="s">
        <v>39</v>
      </c>
      <c r="C306" s="9"/>
      <c r="D306" s="9"/>
      <c r="E306" s="9"/>
    </row>
    <row r="307" spans="2:5" x14ac:dyDescent="0.3">
      <c r="B307" s="9" t="s">
        <v>38</v>
      </c>
      <c r="C307" s="9"/>
      <c r="D307" s="9"/>
      <c r="E307" s="9"/>
    </row>
    <row r="313" spans="2:5" x14ac:dyDescent="0.3">
      <c r="B313" t="s">
        <v>8</v>
      </c>
    </row>
    <row r="315" spans="2:5" x14ac:dyDescent="0.3">
      <c r="B315" t="s">
        <v>9</v>
      </c>
      <c r="C315" t="s">
        <v>10</v>
      </c>
    </row>
    <row r="318" spans="2:5" ht="15.6" x14ac:dyDescent="0.3">
      <c r="C318" s="4" t="s">
        <v>4</v>
      </c>
      <c r="D318" s="4"/>
    </row>
    <row r="319" spans="2:5" ht="15.6" x14ac:dyDescent="0.3">
      <c r="C319" s="4" t="s">
        <v>5</v>
      </c>
      <c r="D319" s="4"/>
    </row>
    <row r="320" spans="2:5" x14ac:dyDescent="0.3">
      <c r="B320" s="5" t="s">
        <v>24</v>
      </c>
      <c r="C320" s="5"/>
      <c r="D320" s="5"/>
      <c r="E320" s="5"/>
    </row>
    <row r="321" spans="2:5" x14ac:dyDescent="0.3">
      <c r="B321" s="5"/>
      <c r="C321" s="5" t="s">
        <v>59</v>
      </c>
      <c r="D321" s="5"/>
      <c r="E321" s="5"/>
    </row>
    <row r="322" spans="2:5" x14ac:dyDescent="0.3">
      <c r="B322" s="17" t="s">
        <v>51</v>
      </c>
      <c r="C322" s="31" t="s">
        <v>76</v>
      </c>
      <c r="D322" s="31"/>
    </row>
    <row r="325" spans="2:5" ht="28.8" x14ac:dyDescent="0.3">
      <c r="B325" s="1" t="s">
        <v>0</v>
      </c>
      <c r="C325" s="2" t="s">
        <v>1</v>
      </c>
      <c r="D325" s="2" t="s">
        <v>2</v>
      </c>
      <c r="E325" s="2" t="s">
        <v>3</v>
      </c>
    </row>
    <row r="326" spans="2:5" x14ac:dyDescent="0.3">
      <c r="B326" s="3" t="s">
        <v>25</v>
      </c>
      <c r="C326" s="1">
        <f>275989.5+4444.86</f>
        <v>280434.36</v>
      </c>
      <c r="D326" s="1">
        <f>225262.68+4444.86</f>
        <v>229707.53999999998</v>
      </c>
      <c r="E326" s="1">
        <f>C326</f>
        <v>280434.36</v>
      </c>
    </row>
    <row r="327" spans="2:5" x14ac:dyDescent="0.3">
      <c r="B327" s="28" t="s">
        <v>7</v>
      </c>
      <c r="C327" s="29"/>
      <c r="D327" s="30"/>
      <c r="E327" s="1">
        <f>C326-E326</f>
        <v>0</v>
      </c>
    </row>
    <row r="329" spans="2:5" x14ac:dyDescent="0.3">
      <c r="B329" s="5" t="s">
        <v>26</v>
      </c>
    </row>
    <row r="331" spans="2:5" x14ac:dyDescent="0.3">
      <c r="B331" s="9" t="s">
        <v>27</v>
      </c>
    </row>
    <row r="332" spans="2:5" x14ac:dyDescent="0.3">
      <c r="B332" s="9" t="s">
        <v>28</v>
      </c>
      <c r="C332" s="9"/>
      <c r="D332" s="9"/>
      <c r="E332" s="9"/>
    </row>
    <row r="333" spans="2:5" x14ac:dyDescent="0.3">
      <c r="B333" s="9" t="s">
        <v>29</v>
      </c>
      <c r="C333" s="9"/>
      <c r="D333" s="9"/>
      <c r="E333" s="9"/>
    </row>
    <row r="334" spans="2:5" x14ac:dyDescent="0.3">
      <c r="B334" s="9" t="s">
        <v>30</v>
      </c>
      <c r="C334" s="9"/>
      <c r="D334" s="9"/>
      <c r="E334" s="9"/>
    </row>
    <row r="335" spans="2:5" x14ac:dyDescent="0.3">
      <c r="B335" s="9" t="s">
        <v>31</v>
      </c>
      <c r="C335" s="9"/>
      <c r="D335" s="9"/>
      <c r="E335" s="9"/>
    </row>
    <row r="336" spans="2:5" x14ac:dyDescent="0.3">
      <c r="B336" s="9" t="s">
        <v>32</v>
      </c>
      <c r="C336" s="9"/>
      <c r="D336" s="9"/>
      <c r="E336" s="9"/>
    </row>
    <row r="337" spans="2:5" x14ac:dyDescent="0.3">
      <c r="B337" s="9" t="s">
        <v>33</v>
      </c>
      <c r="C337" s="9"/>
      <c r="D337" s="9"/>
      <c r="E337" s="9"/>
    </row>
    <row r="338" spans="2:5" x14ac:dyDescent="0.3">
      <c r="B338" s="9" t="s">
        <v>34</v>
      </c>
      <c r="C338" s="9"/>
      <c r="D338" s="9"/>
      <c r="E338" s="9"/>
    </row>
    <row r="339" spans="2:5" x14ac:dyDescent="0.3">
      <c r="B339" s="9" t="s">
        <v>35</v>
      </c>
      <c r="C339" s="9"/>
      <c r="D339" s="9"/>
      <c r="E339" s="9"/>
    </row>
    <row r="340" spans="2:5" x14ac:dyDescent="0.3">
      <c r="B340" s="9" t="s">
        <v>36</v>
      </c>
      <c r="C340" s="9"/>
      <c r="D340" s="9"/>
      <c r="E340" s="9"/>
    </row>
    <row r="341" spans="2:5" x14ac:dyDescent="0.3">
      <c r="B341" s="9" t="s">
        <v>39</v>
      </c>
      <c r="C341" s="9"/>
      <c r="D341" s="9"/>
      <c r="E341" s="9"/>
    </row>
    <row r="342" spans="2:5" x14ac:dyDescent="0.3">
      <c r="B342" s="9" t="s">
        <v>38</v>
      </c>
      <c r="C342" s="9"/>
      <c r="D342" s="9"/>
      <c r="E342" s="9"/>
    </row>
    <row r="348" spans="2:5" x14ac:dyDescent="0.3">
      <c r="B348" t="s">
        <v>8</v>
      </c>
    </row>
    <row r="350" spans="2:5" x14ac:dyDescent="0.3">
      <c r="B350" t="s">
        <v>9</v>
      </c>
      <c r="C350" t="s">
        <v>10</v>
      </c>
    </row>
    <row r="353" spans="2:5" ht="15.6" x14ac:dyDescent="0.3">
      <c r="C353" s="4" t="s">
        <v>4</v>
      </c>
      <c r="D353" s="4"/>
    </row>
    <row r="354" spans="2:5" ht="15.6" x14ac:dyDescent="0.3">
      <c r="C354" s="4" t="s">
        <v>5</v>
      </c>
      <c r="D354" s="4"/>
    </row>
    <row r="355" spans="2:5" x14ac:dyDescent="0.3">
      <c r="B355" s="5" t="s">
        <v>24</v>
      </c>
      <c r="C355" s="5"/>
      <c r="D355" s="5"/>
      <c r="E355" s="5"/>
    </row>
    <row r="356" spans="2:5" x14ac:dyDescent="0.3">
      <c r="B356" s="5"/>
      <c r="C356" s="5" t="s">
        <v>59</v>
      </c>
      <c r="D356" s="5"/>
      <c r="E356" s="5"/>
    </row>
    <row r="357" spans="2:5" x14ac:dyDescent="0.3">
      <c r="B357" s="17" t="s">
        <v>51</v>
      </c>
      <c r="C357" s="31" t="s">
        <v>77</v>
      </c>
      <c r="D357" s="31"/>
    </row>
    <row r="360" spans="2:5" ht="28.8" x14ac:dyDescent="0.3">
      <c r="B360" s="1" t="s">
        <v>0</v>
      </c>
      <c r="C360" s="2" t="s">
        <v>1</v>
      </c>
      <c r="D360" s="2" t="s">
        <v>2</v>
      </c>
      <c r="E360" s="2" t="s">
        <v>3</v>
      </c>
    </row>
    <row r="361" spans="2:5" x14ac:dyDescent="0.3">
      <c r="B361" s="3" t="s">
        <v>25</v>
      </c>
      <c r="C361" s="1">
        <v>92417.219999999987</v>
      </c>
      <c r="D361" s="1">
        <v>77131</v>
      </c>
      <c r="E361" s="1">
        <f>C361</f>
        <v>92417.219999999987</v>
      </c>
    </row>
    <row r="362" spans="2:5" x14ac:dyDescent="0.3">
      <c r="B362" s="28" t="s">
        <v>7</v>
      </c>
      <c r="C362" s="29"/>
      <c r="D362" s="30"/>
      <c r="E362" s="1">
        <f>C361-E361</f>
        <v>0</v>
      </c>
    </row>
    <row r="364" spans="2:5" x14ac:dyDescent="0.3">
      <c r="B364" s="5" t="s">
        <v>26</v>
      </c>
    </row>
    <row r="366" spans="2:5" x14ac:dyDescent="0.3">
      <c r="B366" s="9" t="s">
        <v>27</v>
      </c>
    </row>
    <row r="367" spans="2:5" x14ac:dyDescent="0.3">
      <c r="B367" s="9" t="s">
        <v>28</v>
      </c>
      <c r="C367" s="9"/>
      <c r="D367" s="9"/>
      <c r="E367" s="9"/>
    </row>
    <row r="368" spans="2:5" x14ac:dyDescent="0.3">
      <c r="B368" s="9" t="s">
        <v>29</v>
      </c>
      <c r="C368" s="9"/>
      <c r="D368" s="9"/>
      <c r="E368" s="9"/>
    </row>
    <row r="369" spans="2:5" x14ac:dyDescent="0.3">
      <c r="B369" s="9" t="s">
        <v>30</v>
      </c>
      <c r="C369" s="9"/>
      <c r="D369" s="9"/>
      <c r="E369" s="9"/>
    </row>
    <row r="370" spans="2:5" x14ac:dyDescent="0.3">
      <c r="B370" s="9" t="s">
        <v>31</v>
      </c>
      <c r="C370" s="9"/>
      <c r="D370" s="9"/>
      <c r="E370" s="9"/>
    </row>
    <row r="371" spans="2:5" x14ac:dyDescent="0.3">
      <c r="B371" s="9" t="s">
        <v>32</v>
      </c>
      <c r="C371" s="9"/>
      <c r="D371" s="9"/>
      <c r="E371" s="9"/>
    </row>
    <row r="372" spans="2:5" x14ac:dyDescent="0.3">
      <c r="B372" s="9" t="s">
        <v>33</v>
      </c>
      <c r="C372" s="9"/>
      <c r="D372" s="9"/>
      <c r="E372" s="9"/>
    </row>
    <row r="373" spans="2:5" x14ac:dyDescent="0.3">
      <c r="B373" s="9" t="s">
        <v>34</v>
      </c>
      <c r="C373" s="9"/>
      <c r="D373" s="9"/>
      <c r="E373" s="9"/>
    </row>
    <row r="374" spans="2:5" x14ac:dyDescent="0.3">
      <c r="B374" s="9" t="s">
        <v>35</v>
      </c>
      <c r="C374" s="9"/>
      <c r="D374" s="9"/>
      <c r="E374" s="9"/>
    </row>
    <row r="375" spans="2:5" x14ac:dyDescent="0.3">
      <c r="B375" s="9" t="s">
        <v>36</v>
      </c>
      <c r="C375" s="9"/>
      <c r="D375" s="9"/>
      <c r="E375" s="9"/>
    </row>
    <row r="376" spans="2:5" x14ac:dyDescent="0.3">
      <c r="B376" s="9" t="s">
        <v>39</v>
      </c>
      <c r="C376" s="9"/>
      <c r="D376" s="9"/>
      <c r="E376" s="9"/>
    </row>
    <row r="377" spans="2:5" x14ac:dyDescent="0.3">
      <c r="B377" s="9" t="s">
        <v>38</v>
      </c>
      <c r="C377" s="9"/>
      <c r="D377" s="9"/>
      <c r="E377" s="9"/>
    </row>
    <row r="383" spans="2:5" x14ac:dyDescent="0.3">
      <c r="B383" t="s">
        <v>8</v>
      </c>
    </row>
    <row r="385" spans="2:3" x14ac:dyDescent="0.3">
      <c r="B385" t="s">
        <v>9</v>
      </c>
      <c r="C385" t="s">
        <v>10</v>
      </c>
    </row>
  </sheetData>
  <mergeCells count="22">
    <mergeCell ref="C7:D7"/>
    <mergeCell ref="B12:D12"/>
    <mergeCell ref="C42:D42"/>
    <mergeCell ref="B47:D47"/>
    <mergeCell ref="C77:D77"/>
    <mergeCell ref="B82:D82"/>
    <mergeCell ref="C112:D112"/>
    <mergeCell ref="B117:D117"/>
    <mergeCell ref="C147:D147"/>
    <mergeCell ref="B152:D152"/>
    <mergeCell ref="C182:D182"/>
    <mergeCell ref="B187:D187"/>
    <mergeCell ref="C217:D217"/>
    <mergeCell ref="B222:D222"/>
    <mergeCell ref="C252:D252"/>
    <mergeCell ref="C357:D357"/>
    <mergeCell ref="B362:D362"/>
    <mergeCell ref="B257:D257"/>
    <mergeCell ref="C287:D287"/>
    <mergeCell ref="B292:D292"/>
    <mergeCell ref="C322:D322"/>
    <mergeCell ref="B327:D3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workbookViewId="0">
      <selection activeCell="C10" sqref="C10:D10"/>
    </sheetView>
  </sheetViews>
  <sheetFormatPr defaultRowHeight="14.4" x14ac:dyDescent="0.3"/>
  <cols>
    <col min="1" max="1" width="4.88671875" customWidth="1"/>
    <col min="2" max="2" width="26.5546875" customWidth="1"/>
    <col min="3" max="3" width="11.5546875" customWidth="1"/>
    <col min="4" max="4" width="10.6640625" customWidth="1"/>
    <col min="5" max="5" width="11.55468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7" t="s">
        <v>51</v>
      </c>
      <c r="C6" s="31" t="s">
        <v>78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26260.98</v>
      </c>
      <c r="D10" s="1">
        <v>17765.300000000003</v>
      </c>
      <c r="E10" s="1">
        <f>C10</f>
        <v>26260.98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38</v>
      </c>
      <c r="C25" s="9"/>
      <c r="D25" s="9"/>
      <c r="E25" s="9"/>
    </row>
    <row r="31" spans="2:5" x14ac:dyDescent="0.3">
      <c r="B31" t="s">
        <v>8</v>
      </c>
    </row>
    <row r="33" spans="2:3" x14ac:dyDescent="0.3">
      <c r="B33" t="s">
        <v>9</v>
      </c>
      <c r="C33" t="s">
        <v>10</v>
      </c>
    </row>
  </sheetData>
  <mergeCells count="2">
    <mergeCell ref="C6:D6"/>
    <mergeCell ref="B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6"/>
  <sheetViews>
    <sheetView topLeftCell="A36" workbookViewId="0">
      <selection activeCell="B36" sqref="B36:G68"/>
    </sheetView>
  </sheetViews>
  <sheetFormatPr defaultRowHeight="14.4" x14ac:dyDescent="0.3"/>
  <cols>
    <col min="1" max="1" width="5.88671875" customWidth="1"/>
    <col min="2" max="2" width="26.21875" customWidth="1"/>
    <col min="3" max="3" width="13.33203125" customWidth="1"/>
    <col min="4" max="4" width="12.44140625" customWidth="1"/>
    <col min="5" max="5" width="12.1093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7" t="s">
        <v>51</v>
      </c>
      <c r="C6" s="31" t="s">
        <v>79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78151.140000000014</v>
      </c>
      <c r="D10" s="1">
        <v>58381.36</v>
      </c>
      <c r="E10" s="1">
        <f>C10</f>
        <v>78151.140000000014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7" t="s">
        <v>51</v>
      </c>
      <c r="C40" s="31" t="s">
        <v>80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v>75720.479999999996</v>
      </c>
      <c r="D44" s="1">
        <v>67953.41</v>
      </c>
      <c r="E44" s="1">
        <f>C44</f>
        <v>75720.479999999996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7" t="s">
        <v>51</v>
      </c>
      <c r="C74" s="31" t="s">
        <v>81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v>75623.520000000019</v>
      </c>
      <c r="D78" s="1">
        <v>54899.15</v>
      </c>
      <c r="E78" s="1">
        <f>C78</f>
        <v>75623.520000000019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5" x14ac:dyDescent="0.3">
      <c r="B100" t="s">
        <v>8</v>
      </c>
    </row>
    <row r="102" spans="2:5" x14ac:dyDescent="0.3">
      <c r="B102" t="s">
        <v>9</v>
      </c>
      <c r="C102" t="s">
        <v>10</v>
      </c>
    </row>
    <row r="104" spans="2:5" ht="15.6" x14ac:dyDescent="0.3">
      <c r="C104" s="4" t="s">
        <v>4</v>
      </c>
      <c r="D104" s="4"/>
    </row>
    <row r="105" spans="2:5" ht="15.6" x14ac:dyDescent="0.3">
      <c r="C105" s="4" t="s">
        <v>5</v>
      </c>
      <c r="D105" s="4"/>
    </row>
    <row r="106" spans="2:5" x14ac:dyDescent="0.3">
      <c r="B106" s="5" t="s">
        <v>24</v>
      </c>
      <c r="C106" s="5"/>
      <c r="D106" s="5"/>
      <c r="E106" s="5"/>
    </row>
    <row r="107" spans="2:5" x14ac:dyDescent="0.3">
      <c r="B107" s="5"/>
      <c r="C107" s="5" t="s">
        <v>59</v>
      </c>
      <c r="D107" s="5"/>
      <c r="E107" s="5"/>
    </row>
    <row r="108" spans="2:5" x14ac:dyDescent="0.3">
      <c r="B108" s="17" t="s">
        <v>51</v>
      </c>
      <c r="C108" s="31" t="s">
        <v>82</v>
      </c>
      <c r="D108" s="31"/>
    </row>
    <row r="111" spans="2:5" ht="28.8" x14ac:dyDescent="0.3">
      <c r="B111" s="1" t="s">
        <v>0</v>
      </c>
      <c r="C111" s="2" t="s">
        <v>1</v>
      </c>
      <c r="D111" s="2" t="s">
        <v>2</v>
      </c>
      <c r="E111" s="2" t="s">
        <v>3</v>
      </c>
    </row>
    <row r="112" spans="2:5" x14ac:dyDescent="0.3">
      <c r="B112" s="3" t="s">
        <v>25</v>
      </c>
      <c r="C112" s="1">
        <v>76486.079999999987</v>
      </c>
      <c r="D112" s="1">
        <v>63770.99</v>
      </c>
      <c r="E112" s="1">
        <f>C112</f>
        <v>76486.079999999987</v>
      </c>
    </row>
    <row r="113" spans="2:5" x14ac:dyDescent="0.3">
      <c r="B113" s="28" t="s">
        <v>7</v>
      </c>
      <c r="C113" s="29"/>
      <c r="D113" s="30"/>
      <c r="E113" s="1">
        <f>C112-E112</f>
        <v>0</v>
      </c>
    </row>
    <row r="115" spans="2:5" x14ac:dyDescent="0.3">
      <c r="B115" s="5" t="s">
        <v>26</v>
      </c>
    </row>
    <row r="117" spans="2:5" x14ac:dyDescent="0.3">
      <c r="B117" s="9" t="s">
        <v>27</v>
      </c>
    </row>
    <row r="118" spans="2:5" x14ac:dyDescent="0.3">
      <c r="B118" s="9" t="s">
        <v>28</v>
      </c>
      <c r="C118" s="9"/>
      <c r="D118" s="9"/>
      <c r="E118" s="9"/>
    </row>
    <row r="119" spans="2:5" x14ac:dyDescent="0.3">
      <c r="B119" s="9" t="s">
        <v>29</v>
      </c>
      <c r="C119" s="9"/>
      <c r="D119" s="9"/>
      <c r="E119" s="9"/>
    </row>
    <row r="120" spans="2:5" x14ac:dyDescent="0.3">
      <c r="B120" s="9" t="s">
        <v>30</v>
      </c>
      <c r="C120" s="9"/>
      <c r="D120" s="9"/>
      <c r="E120" s="9"/>
    </row>
    <row r="121" spans="2:5" x14ac:dyDescent="0.3">
      <c r="B121" s="9" t="s">
        <v>31</v>
      </c>
      <c r="C121" s="9"/>
      <c r="D121" s="9"/>
      <c r="E121" s="9"/>
    </row>
    <row r="122" spans="2:5" x14ac:dyDescent="0.3">
      <c r="B122" s="9" t="s">
        <v>32</v>
      </c>
      <c r="C122" s="9"/>
      <c r="D122" s="9"/>
      <c r="E122" s="9"/>
    </row>
    <row r="123" spans="2:5" x14ac:dyDescent="0.3">
      <c r="B123" s="9" t="s">
        <v>33</v>
      </c>
      <c r="C123" s="9"/>
      <c r="D123" s="9"/>
      <c r="E123" s="9"/>
    </row>
    <row r="124" spans="2:5" x14ac:dyDescent="0.3">
      <c r="B124" s="9" t="s">
        <v>34</v>
      </c>
      <c r="C124" s="9"/>
      <c r="D124" s="9"/>
      <c r="E124" s="9"/>
    </row>
    <row r="125" spans="2:5" x14ac:dyDescent="0.3">
      <c r="B125" s="9" t="s">
        <v>35</v>
      </c>
      <c r="C125" s="9"/>
      <c r="D125" s="9"/>
      <c r="E125" s="9"/>
    </row>
    <row r="126" spans="2:5" x14ac:dyDescent="0.3">
      <c r="B126" s="9" t="s">
        <v>36</v>
      </c>
      <c r="C126" s="9"/>
      <c r="D126" s="9"/>
      <c r="E126" s="9"/>
    </row>
    <row r="127" spans="2:5" x14ac:dyDescent="0.3">
      <c r="B127" s="9" t="s">
        <v>39</v>
      </c>
      <c r="C127" s="9"/>
      <c r="D127" s="9"/>
      <c r="E127" s="9"/>
    </row>
    <row r="128" spans="2:5" x14ac:dyDescent="0.3">
      <c r="B128" s="9" t="s">
        <v>38</v>
      </c>
      <c r="C128" s="9"/>
      <c r="D128" s="9"/>
      <c r="E128" s="9"/>
    </row>
    <row r="134" spans="2:5" x14ac:dyDescent="0.3">
      <c r="B134" t="s">
        <v>8</v>
      </c>
    </row>
    <row r="136" spans="2:5" x14ac:dyDescent="0.3">
      <c r="B136" t="s">
        <v>9</v>
      </c>
      <c r="C136" t="s">
        <v>10</v>
      </c>
    </row>
    <row r="138" spans="2:5" ht="15.6" x14ac:dyDescent="0.3">
      <c r="C138" s="4" t="s">
        <v>4</v>
      </c>
      <c r="D138" s="4"/>
    </row>
    <row r="139" spans="2:5" ht="15.6" x14ac:dyDescent="0.3">
      <c r="C139" s="4" t="s">
        <v>5</v>
      </c>
      <c r="D139" s="4"/>
    </row>
    <row r="140" spans="2:5" x14ac:dyDescent="0.3">
      <c r="B140" s="5" t="s">
        <v>24</v>
      </c>
      <c r="C140" s="5"/>
      <c r="D140" s="5"/>
      <c r="E140" s="5"/>
    </row>
    <row r="141" spans="2:5" x14ac:dyDescent="0.3">
      <c r="B141" s="5"/>
      <c r="C141" s="5" t="s">
        <v>59</v>
      </c>
      <c r="D141" s="5"/>
      <c r="E141" s="5"/>
    </row>
    <row r="142" spans="2:5" x14ac:dyDescent="0.3">
      <c r="B142" s="17" t="s">
        <v>51</v>
      </c>
      <c r="C142" s="31" t="s">
        <v>83</v>
      </c>
      <c r="D142" s="31"/>
    </row>
    <row r="145" spans="2:5" ht="28.8" x14ac:dyDescent="0.3">
      <c r="B145" s="1" t="s">
        <v>0</v>
      </c>
      <c r="C145" s="2" t="s">
        <v>1</v>
      </c>
      <c r="D145" s="2" t="s">
        <v>2</v>
      </c>
      <c r="E145" s="2" t="s">
        <v>3</v>
      </c>
    </row>
    <row r="146" spans="2:5" x14ac:dyDescent="0.3">
      <c r="B146" s="3" t="s">
        <v>25</v>
      </c>
      <c r="C146" s="1">
        <v>72025.260000000009</v>
      </c>
      <c r="D146" s="1">
        <v>64110.68</v>
      </c>
      <c r="E146" s="1">
        <f>C146</f>
        <v>72025.260000000009</v>
      </c>
    </row>
    <row r="147" spans="2:5" x14ac:dyDescent="0.3">
      <c r="B147" s="28" t="s">
        <v>7</v>
      </c>
      <c r="C147" s="29"/>
      <c r="D147" s="30"/>
      <c r="E147" s="1">
        <f>C146-E146</f>
        <v>0</v>
      </c>
    </row>
    <row r="149" spans="2:5" x14ac:dyDescent="0.3">
      <c r="B149" s="5" t="s">
        <v>26</v>
      </c>
    </row>
    <row r="151" spans="2:5" x14ac:dyDescent="0.3">
      <c r="B151" s="9" t="s">
        <v>27</v>
      </c>
    </row>
    <row r="152" spans="2:5" x14ac:dyDescent="0.3">
      <c r="B152" s="9" t="s">
        <v>28</v>
      </c>
      <c r="C152" s="9"/>
      <c r="D152" s="9"/>
      <c r="E152" s="9"/>
    </row>
    <row r="153" spans="2:5" x14ac:dyDescent="0.3">
      <c r="B153" s="9" t="s">
        <v>29</v>
      </c>
      <c r="C153" s="9"/>
      <c r="D153" s="9"/>
      <c r="E153" s="9"/>
    </row>
    <row r="154" spans="2:5" x14ac:dyDescent="0.3">
      <c r="B154" s="9" t="s">
        <v>30</v>
      </c>
      <c r="C154" s="9"/>
      <c r="D154" s="9"/>
      <c r="E154" s="9"/>
    </row>
    <row r="155" spans="2:5" x14ac:dyDescent="0.3">
      <c r="B155" s="9" t="s">
        <v>31</v>
      </c>
      <c r="C155" s="9"/>
      <c r="D155" s="9"/>
      <c r="E155" s="9"/>
    </row>
    <row r="156" spans="2:5" x14ac:dyDescent="0.3">
      <c r="B156" s="9" t="s">
        <v>32</v>
      </c>
      <c r="C156" s="9"/>
      <c r="D156" s="9"/>
      <c r="E156" s="9"/>
    </row>
    <row r="157" spans="2:5" x14ac:dyDescent="0.3">
      <c r="B157" s="9" t="s">
        <v>33</v>
      </c>
      <c r="C157" s="9"/>
      <c r="D157" s="9"/>
      <c r="E157" s="9"/>
    </row>
    <row r="158" spans="2:5" x14ac:dyDescent="0.3">
      <c r="B158" s="9" t="s">
        <v>34</v>
      </c>
      <c r="C158" s="9"/>
      <c r="D158" s="9"/>
      <c r="E158" s="9"/>
    </row>
    <row r="159" spans="2:5" x14ac:dyDescent="0.3">
      <c r="B159" s="9" t="s">
        <v>35</v>
      </c>
      <c r="C159" s="9"/>
      <c r="D159" s="9"/>
      <c r="E159" s="9"/>
    </row>
    <row r="160" spans="2:5" x14ac:dyDescent="0.3">
      <c r="B160" s="9" t="s">
        <v>36</v>
      </c>
      <c r="C160" s="9"/>
      <c r="D160" s="9"/>
      <c r="E160" s="9"/>
    </row>
    <row r="161" spans="2:5" x14ac:dyDescent="0.3">
      <c r="B161" s="9" t="s">
        <v>39</v>
      </c>
      <c r="C161" s="9"/>
      <c r="D161" s="9"/>
      <c r="E161" s="9"/>
    </row>
    <row r="162" spans="2:5" x14ac:dyDescent="0.3">
      <c r="B162" s="9" t="s">
        <v>38</v>
      </c>
      <c r="C162" s="9"/>
      <c r="D162" s="9"/>
      <c r="E162" s="9"/>
    </row>
    <row r="168" spans="2:5" x14ac:dyDescent="0.3">
      <c r="B168" t="s">
        <v>8</v>
      </c>
    </row>
    <row r="170" spans="2:5" x14ac:dyDescent="0.3">
      <c r="B170" t="s">
        <v>9</v>
      </c>
      <c r="C170" t="s">
        <v>10</v>
      </c>
    </row>
    <row r="172" spans="2:5" ht="15.6" x14ac:dyDescent="0.3">
      <c r="C172" s="4" t="s">
        <v>4</v>
      </c>
      <c r="D172" s="4"/>
    </row>
    <row r="173" spans="2:5" ht="15.6" x14ac:dyDescent="0.3">
      <c r="C173" s="4" t="s">
        <v>5</v>
      </c>
      <c r="D173" s="4"/>
    </row>
    <row r="174" spans="2:5" x14ac:dyDescent="0.3">
      <c r="B174" s="5" t="s">
        <v>24</v>
      </c>
      <c r="C174" s="5"/>
      <c r="D174" s="5"/>
      <c r="E174" s="5"/>
    </row>
    <row r="175" spans="2:5" x14ac:dyDescent="0.3">
      <c r="B175" s="5"/>
      <c r="C175" s="5" t="s">
        <v>59</v>
      </c>
      <c r="D175" s="5"/>
      <c r="E175" s="5"/>
    </row>
    <row r="176" spans="2:5" x14ac:dyDescent="0.3">
      <c r="B176" s="17" t="s">
        <v>51</v>
      </c>
      <c r="C176" s="31" t="s">
        <v>84</v>
      </c>
      <c r="D176" s="31"/>
    </row>
    <row r="179" spans="2:5" ht="28.8" x14ac:dyDescent="0.3">
      <c r="B179" s="1" t="s">
        <v>0</v>
      </c>
      <c r="C179" s="2" t="s">
        <v>1</v>
      </c>
      <c r="D179" s="2" t="s">
        <v>2</v>
      </c>
      <c r="E179" s="2" t="s">
        <v>3</v>
      </c>
    </row>
    <row r="180" spans="2:5" x14ac:dyDescent="0.3">
      <c r="B180" s="3" t="s">
        <v>25</v>
      </c>
      <c r="C180" s="1">
        <v>74707.5</v>
      </c>
      <c r="D180" s="1">
        <v>67086.27</v>
      </c>
      <c r="E180" s="1">
        <f>C180</f>
        <v>74707.5</v>
      </c>
    </row>
    <row r="181" spans="2:5" x14ac:dyDescent="0.3">
      <c r="B181" s="28" t="s">
        <v>7</v>
      </c>
      <c r="C181" s="29"/>
      <c r="D181" s="30"/>
      <c r="E181" s="1">
        <f>C180-E180</f>
        <v>0</v>
      </c>
    </row>
    <row r="183" spans="2:5" x14ac:dyDescent="0.3">
      <c r="B183" s="5" t="s">
        <v>26</v>
      </c>
    </row>
    <row r="185" spans="2:5" x14ac:dyDescent="0.3">
      <c r="B185" s="9" t="s">
        <v>27</v>
      </c>
    </row>
    <row r="186" spans="2:5" x14ac:dyDescent="0.3">
      <c r="B186" s="9" t="s">
        <v>28</v>
      </c>
      <c r="C186" s="9"/>
      <c r="D186" s="9"/>
      <c r="E186" s="9"/>
    </row>
    <row r="187" spans="2:5" x14ac:dyDescent="0.3">
      <c r="B187" s="9" t="s">
        <v>29</v>
      </c>
      <c r="C187" s="9"/>
      <c r="D187" s="9"/>
      <c r="E187" s="9"/>
    </row>
    <row r="188" spans="2:5" x14ac:dyDescent="0.3">
      <c r="B188" s="9" t="s">
        <v>30</v>
      </c>
      <c r="C188" s="9"/>
      <c r="D188" s="9"/>
      <c r="E188" s="9"/>
    </row>
    <row r="189" spans="2:5" x14ac:dyDescent="0.3">
      <c r="B189" s="9" t="s">
        <v>31</v>
      </c>
      <c r="C189" s="9"/>
      <c r="D189" s="9"/>
      <c r="E189" s="9"/>
    </row>
    <row r="190" spans="2:5" x14ac:dyDescent="0.3">
      <c r="B190" s="9" t="s">
        <v>32</v>
      </c>
      <c r="C190" s="9"/>
      <c r="D190" s="9"/>
      <c r="E190" s="9"/>
    </row>
    <row r="191" spans="2:5" x14ac:dyDescent="0.3">
      <c r="B191" s="9" t="s">
        <v>33</v>
      </c>
      <c r="C191" s="9"/>
      <c r="D191" s="9"/>
      <c r="E191" s="9"/>
    </row>
    <row r="192" spans="2:5" x14ac:dyDescent="0.3">
      <c r="B192" s="9" t="s">
        <v>34</v>
      </c>
      <c r="C192" s="9"/>
      <c r="D192" s="9"/>
      <c r="E192" s="9"/>
    </row>
    <row r="193" spans="2:5" x14ac:dyDescent="0.3">
      <c r="B193" s="9" t="s">
        <v>35</v>
      </c>
      <c r="C193" s="9"/>
      <c r="D193" s="9"/>
      <c r="E193" s="9"/>
    </row>
    <row r="194" spans="2:5" x14ac:dyDescent="0.3">
      <c r="B194" s="9" t="s">
        <v>36</v>
      </c>
      <c r="C194" s="9"/>
      <c r="D194" s="9"/>
      <c r="E194" s="9"/>
    </row>
    <row r="195" spans="2:5" x14ac:dyDescent="0.3">
      <c r="B195" s="9" t="s">
        <v>39</v>
      </c>
      <c r="C195" s="9"/>
      <c r="D195" s="9"/>
      <c r="E195" s="9"/>
    </row>
    <row r="196" spans="2:5" x14ac:dyDescent="0.3">
      <c r="B196" s="9" t="s">
        <v>38</v>
      </c>
      <c r="C196" s="9"/>
      <c r="D196" s="9"/>
      <c r="E196" s="9"/>
    </row>
    <row r="202" spans="2:5" x14ac:dyDescent="0.3">
      <c r="B202" t="s">
        <v>8</v>
      </c>
    </row>
    <row r="204" spans="2:5" x14ac:dyDescent="0.3">
      <c r="B204" t="s">
        <v>9</v>
      </c>
      <c r="C204" t="s">
        <v>10</v>
      </c>
    </row>
    <row r="206" spans="2:5" ht="15.6" x14ac:dyDescent="0.3">
      <c r="C206" s="4" t="s">
        <v>4</v>
      </c>
      <c r="D206" s="4"/>
    </row>
    <row r="207" spans="2:5" ht="15.6" x14ac:dyDescent="0.3">
      <c r="C207" s="4" t="s">
        <v>5</v>
      </c>
      <c r="D207" s="4"/>
    </row>
    <row r="208" spans="2:5" x14ac:dyDescent="0.3">
      <c r="B208" s="5" t="s">
        <v>24</v>
      </c>
      <c r="C208" s="5"/>
      <c r="D208" s="5"/>
      <c r="E208" s="5"/>
    </row>
    <row r="209" spans="2:5" x14ac:dyDescent="0.3">
      <c r="B209" s="5"/>
      <c r="C209" s="5" t="s">
        <v>59</v>
      </c>
      <c r="D209" s="5"/>
      <c r="E209" s="5"/>
    </row>
    <row r="210" spans="2:5" x14ac:dyDescent="0.3">
      <c r="B210" s="17" t="s">
        <v>51</v>
      </c>
      <c r="C210" s="31" t="s">
        <v>85</v>
      </c>
      <c r="D210" s="31"/>
    </row>
    <row r="213" spans="2:5" ht="28.8" x14ac:dyDescent="0.3">
      <c r="B213" s="1" t="s">
        <v>0</v>
      </c>
      <c r="C213" s="2" t="s">
        <v>1</v>
      </c>
      <c r="D213" s="2" t="s">
        <v>2</v>
      </c>
      <c r="E213" s="2" t="s">
        <v>3</v>
      </c>
    </row>
    <row r="214" spans="2:5" x14ac:dyDescent="0.3">
      <c r="B214" s="3" t="s">
        <v>25</v>
      </c>
      <c r="C214" s="1">
        <v>93903.420000000013</v>
      </c>
      <c r="D214" s="1">
        <v>82798.430000000008</v>
      </c>
      <c r="E214" s="1">
        <f>C214</f>
        <v>93903.420000000013</v>
      </c>
    </row>
    <row r="215" spans="2:5" x14ac:dyDescent="0.3">
      <c r="B215" s="28" t="s">
        <v>7</v>
      </c>
      <c r="C215" s="29"/>
      <c r="D215" s="30"/>
      <c r="E215" s="1">
        <f>C214-E214</f>
        <v>0</v>
      </c>
    </row>
    <row r="217" spans="2:5" x14ac:dyDescent="0.3">
      <c r="B217" s="5" t="s">
        <v>26</v>
      </c>
    </row>
    <row r="219" spans="2:5" x14ac:dyDescent="0.3">
      <c r="B219" s="9" t="s">
        <v>27</v>
      </c>
    </row>
    <row r="220" spans="2:5" x14ac:dyDescent="0.3">
      <c r="B220" s="9" t="s">
        <v>28</v>
      </c>
      <c r="C220" s="9"/>
      <c r="D220" s="9"/>
      <c r="E220" s="9"/>
    </row>
    <row r="221" spans="2:5" x14ac:dyDescent="0.3">
      <c r="B221" s="9" t="s">
        <v>29</v>
      </c>
      <c r="C221" s="9"/>
      <c r="D221" s="9"/>
      <c r="E221" s="9"/>
    </row>
    <row r="222" spans="2:5" x14ac:dyDescent="0.3">
      <c r="B222" s="9" t="s">
        <v>30</v>
      </c>
      <c r="C222" s="9"/>
      <c r="D222" s="9"/>
      <c r="E222" s="9"/>
    </row>
    <row r="223" spans="2:5" x14ac:dyDescent="0.3">
      <c r="B223" s="9" t="s">
        <v>31</v>
      </c>
      <c r="C223" s="9"/>
      <c r="D223" s="9"/>
      <c r="E223" s="9"/>
    </row>
    <row r="224" spans="2:5" x14ac:dyDescent="0.3">
      <c r="B224" s="9" t="s">
        <v>32</v>
      </c>
      <c r="C224" s="9"/>
      <c r="D224" s="9"/>
      <c r="E224" s="9"/>
    </row>
    <row r="225" spans="2:5" x14ac:dyDescent="0.3">
      <c r="B225" s="9" t="s">
        <v>33</v>
      </c>
      <c r="C225" s="9"/>
      <c r="D225" s="9"/>
      <c r="E225" s="9"/>
    </row>
    <row r="226" spans="2:5" x14ac:dyDescent="0.3">
      <c r="B226" s="9" t="s">
        <v>34</v>
      </c>
      <c r="C226" s="9"/>
      <c r="D226" s="9"/>
      <c r="E226" s="9"/>
    </row>
    <row r="227" spans="2:5" x14ac:dyDescent="0.3">
      <c r="B227" s="9" t="s">
        <v>35</v>
      </c>
      <c r="C227" s="9"/>
      <c r="D227" s="9"/>
      <c r="E227" s="9"/>
    </row>
    <row r="228" spans="2:5" x14ac:dyDescent="0.3">
      <c r="B228" s="9" t="s">
        <v>36</v>
      </c>
      <c r="C228" s="9"/>
      <c r="D228" s="9"/>
      <c r="E228" s="9"/>
    </row>
    <row r="229" spans="2:5" x14ac:dyDescent="0.3">
      <c r="B229" s="9" t="s">
        <v>39</v>
      </c>
      <c r="C229" s="9"/>
      <c r="D229" s="9"/>
      <c r="E229" s="9"/>
    </row>
    <row r="230" spans="2:5" x14ac:dyDescent="0.3">
      <c r="B230" s="9" t="s">
        <v>38</v>
      </c>
      <c r="C230" s="9"/>
      <c r="D230" s="9"/>
      <c r="E230" s="9"/>
    </row>
    <row r="236" spans="2:5" x14ac:dyDescent="0.3">
      <c r="B236" t="s">
        <v>8</v>
      </c>
    </row>
    <row r="238" spans="2:5" x14ac:dyDescent="0.3">
      <c r="B238" t="s">
        <v>9</v>
      </c>
      <c r="C238" t="s">
        <v>10</v>
      </c>
    </row>
    <row r="240" spans="2:5" ht="15.6" x14ac:dyDescent="0.3">
      <c r="C240" s="4" t="s">
        <v>4</v>
      </c>
      <c r="D240" s="4"/>
    </row>
    <row r="241" spans="2:5" ht="15.6" x14ac:dyDescent="0.3">
      <c r="C241" s="4" t="s">
        <v>5</v>
      </c>
      <c r="D241" s="4"/>
    </row>
    <row r="242" spans="2:5" x14ac:dyDescent="0.3">
      <c r="B242" s="5" t="s">
        <v>24</v>
      </c>
      <c r="C242" s="5"/>
      <c r="D242" s="5"/>
      <c r="E242" s="5"/>
    </row>
    <row r="243" spans="2:5" x14ac:dyDescent="0.3">
      <c r="B243" s="5"/>
      <c r="C243" s="5" t="s">
        <v>59</v>
      </c>
      <c r="D243" s="5"/>
      <c r="E243" s="5"/>
    </row>
    <row r="244" spans="2:5" x14ac:dyDescent="0.3">
      <c r="B244" s="17" t="s">
        <v>51</v>
      </c>
      <c r="C244" s="31" t="s">
        <v>86</v>
      </c>
      <c r="D244" s="31"/>
    </row>
    <row r="247" spans="2:5" ht="28.8" x14ac:dyDescent="0.3">
      <c r="B247" s="1" t="s">
        <v>0</v>
      </c>
      <c r="C247" s="2" t="s">
        <v>1</v>
      </c>
      <c r="D247" s="2" t="s">
        <v>2</v>
      </c>
      <c r="E247" s="2" t="s">
        <v>3</v>
      </c>
    </row>
    <row r="248" spans="2:5" x14ac:dyDescent="0.3">
      <c r="B248" s="3" t="s">
        <v>25</v>
      </c>
      <c r="C248" s="1">
        <v>69509.820000000007</v>
      </c>
      <c r="D248" s="1">
        <v>54546.68</v>
      </c>
      <c r="E248" s="1">
        <f>C248</f>
        <v>69509.820000000007</v>
      </c>
    </row>
    <row r="249" spans="2:5" x14ac:dyDescent="0.3">
      <c r="B249" s="28" t="s">
        <v>7</v>
      </c>
      <c r="C249" s="29"/>
      <c r="D249" s="30"/>
      <c r="E249" s="1">
        <f>C248-E248</f>
        <v>0</v>
      </c>
    </row>
    <row r="251" spans="2:5" x14ac:dyDescent="0.3">
      <c r="B251" s="5" t="s">
        <v>26</v>
      </c>
    </row>
    <row r="253" spans="2:5" x14ac:dyDescent="0.3">
      <c r="B253" s="9" t="s">
        <v>27</v>
      </c>
    </row>
    <row r="254" spans="2:5" x14ac:dyDescent="0.3">
      <c r="B254" s="9" t="s">
        <v>28</v>
      </c>
      <c r="C254" s="9"/>
      <c r="D254" s="9"/>
      <c r="E254" s="9"/>
    </row>
    <row r="255" spans="2:5" x14ac:dyDescent="0.3">
      <c r="B255" s="9" t="s">
        <v>29</v>
      </c>
      <c r="C255" s="9"/>
      <c r="D255" s="9"/>
      <c r="E255" s="9"/>
    </row>
    <row r="256" spans="2:5" x14ac:dyDescent="0.3">
      <c r="B256" s="9" t="s">
        <v>30</v>
      </c>
      <c r="C256" s="9"/>
      <c r="D256" s="9"/>
      <c r="E256" s="9"/>
    </row>
    <row r="257" spans="2:5" x14ac:dyDescent="0.3">
      <c r="B257" s="9" t="s">
        <v>31</v>
      </c>
      <c r="C257" s="9"/>
      <c r="D257" s="9"/>
      <c r="E257" s="9"/>
    </row>
    <row r="258" spans="2:5" x14ac:dyDescent="0.3">
      <c r="B258" s="9" t="s">
        <v>32</v>
      </c>
      <c r="C258" s="9"/>
      <c r="D258" s="9"/>
      <c r="E258" s="9"/>
    </row>
    <row r="259" spans="2:5" x14ac:dyDescent="0.3">
      <c r="B259" s="9" t="s">
        <v>33</v>
      </c>
      <c r="C259" s="9"/>
      <c r="D259" s="9"/>
      <c r="E259" s="9"/>
    </row>
    <row r="260" spans="2:5" x14ac:dyDescent="0.3">
      <c r="B260" s="9" t="s">
        <v>34</v>
      </c>
      <c r="C260" s="9"/>
      <c r="D260" s="9"/>
      <c r="E260" s="9"/>
    </row>
    <row r="261" spans="2:5" x14ac:dyDescent="0.3">
      <c r="B261" s="9" t="s">
        <v>35</v>
      </c>
      <c r="C261" s="9"/>
      <c r="D261" s="9"/>
      <c r="E261" s="9"/>
    </row>
    <row r="262" spans="2:5" x14ac:dyDescent="0.3">
      <c r="B262" s="9" t="s">
        <v>36</v>
      </c>
      <c r="C262" s="9"/>
      <c r="D262" s="9"/>
      <c r="E262" s="9"/>
    </row>
    <row r="263" spans="2:5" x14ac:dyDescent="0.3">
      <c r="B263" s="9" t="s">
        <v>39</v>
      </c>
      <c r="C263" s="9"/>
      <c r="D263" s="9"/>
      <c r="E263" s="9"/>
    </row>
    <row r="264" spans="2:5" x14ac:dyDescent="0.3">
      <c r="B264" s="9" t="s">
        <v>38</v>
      </c>
      <c r="C264" s="9"/>
      <c r="D264" s="9"/>
      <c r="E264" s="9"/>
    </row>
    <row r="270" spans="2:5" x14ac:dyDescent="0.3">
      <c r="B270" t="s">
        <v>8</v>
      </c>
    </row>
    <row r="272" spans="2:5" x14ac:dyDescent="0.3">
      <c r="B272" t="s">
        <v>9</v>
      </c>
      <c r="C272" t="s">
        <v>10</v>
      </c>
    </row>
    <row r="274" spans="2:5" ht="15.6" x14ac:dyDescent="0.3">
      <c r="C274" s="4" t="s">
        <v>4</v>
      </c>
      <c r="D274" s="4"/>
    </row>
    <row r="275" spans="2:5" ht="15.6" x14ac:dyDescent="0.3">
      <c r="C275" s="4" t="s">
        <v>5</v>
      </c>
      <c r="D275" s="4"/>
    </row>
    <row r="276" spans="2:5" x14ac:dyDescent="0.3">
      <c r="B276" s="5" t="s">
        <v>24</v>
      </c>
      <c r="C276" s="5"/>
      <c r="D276" s="5"/>
      <c r="E276" s="5"/>
    </row>
    <row r="277" spans="2:5" x14ac:dyDescent="0.3">
      <c r="B277" s="5"/>
      <c r="C277" s="5" t="s">
        <v>59</v>
      </c>
      <c r="D277" s="5"/>
      <c r="E277" s="5"/>
    </row>
    <row r="278" spans="2:5" x14ac:dyDescent="0.3">
      <c r="B278" s="17" t="s">
        <v>51</v>
      </c>
      <c r="C278" s="31" t="s">
        <v>87</v>
      </c>
      <c r="D278" s="31"/>
    </row>
    <row r="281" spans="2:5" ht="28.8" x14ac:dyDescent="0.3">
      <c r="B281" s="1" t="s">
        <v>0</v>
      </c>
      <c r="C281" s="2" t="s">
        <v>1</v>
      </c>
      <c r="D281" s="2" t="s">
        <v>2</v>
      </c>
      <c r="E281" s="2" t="s">
        <v>3</v>
      </c>
    </row>
    <row r="282" spans="2:5" x14ac:dyDescent="0.3">
      <c r="B282" s="3" t="s">
        <v>25</v>
      </c>
      <c r="C282" s="1">
        <v>420206.51999999996</v>
      </c>
      <c r="D282" s="1">
        <v>375464.94</v>
      </c>
      <c r="E282" s="1">
        <f>C282</f>
        <v>420206.51999999996</v>
      </c>
    </row>
    <row r="283" spans="2:5" x14ac:dyDescent="0.3">
      <c r="B283" s="28" t="s">
        <v>7</v>
      </c>
      <c r="C283" s="29"/>
      <c r="D283" s="30"/>
      <c r="E283" s="1">
        <f>C282-E282</f>
        <v>0</v>
      </c>
    </row>
    <row r="285" spans="2:5" x14ac:dyDescent="0.3">
      <c r="B285" s="5" t="s">
        <v>26</v>
      </c>
    </row>
    <row r="287" spans="2:5" x14ac:dyDescent="0.3">
      <c r="B287" s="9" t="s">
        <v>27</v>
      </c>
    </row>
    <row r="288" spans="2:5" x14ac:dyDescent="0.3">
      <c r="B288" s="9" t="s">
        <v>28</v>
      </c>
      <c r="C288" s="9"/>
      <c r="D288" s="9"/>
      <c r="E288" s="9"/>
    </row>
    <row r="289" spans="2:5" x14ac:dyDescent="0.3">
      <c r="B289" s="9" t="s">
        <v>29</v>
      </c>
      <c r="C289" s="9"/>
      <c r="D289" s="9"/>
      <c r="E289" s="9"/>
    </row>
    <row r="290" spans="2:5" x14ac:dyDescent="0.3">
      <c r="B290" s="9" t="s">
        <v>30</v>
      </c>
      <c r="C290" s="9"/>
      <c r="D290" s="9"/>
      <c r="E290" s="9"/>
    </row>
    <row r="291" spans="2:5" x14ac:dyDescent="0.3">
      <c r="B291" s="9" t="s">
        <v>31</v>
      </c>
      <c r="C291" s="9"/>
      <c r="D291" s="9"/>
      <c r="E291" s="9"/>
    </row>
    <row r="292" spans="2:5" x14ac:dyDescent="0.3">
      <c r="B292" s="9" t="s">
        <v>32</v>
      </c>
      <c r="C292" s="9"/>
      <c r="D292" s="9"/>
      <c r="E292" s="9"/>
    </row>
    <row r="293" spans="2:5" x14ac:dyDescent="0.3">
      <c r="B293" s="9" t="s">
        <v>33</v>
      </c>
      <c r="C293" s="9"/>
      <c r="D293" s="9"/>
      <c r="E293" s="9"/>
    </row>
    <row r="294" spans="2:5" x14ac:dyDescent="0.3">
      <c r="B294" s="9" t="s">
        <v>34</v>
      </c>
      <c r="C294" s="9"/>
      <c r="D294" s="9"/>
      <c r="E294" s="9"/>
    </row>
    <row r="295" spans="2:5" x14ac:dyDescent="0.3">
      <c r="B295" s="9" t="s">
        <v>35</v>
      </c>
      <c r="C295" s="9"/>
      <c r="D295" s="9"/>
      <c r="E295" s="9"/>
    </row>
    <row r="296" spans="2:5" x14ac:dyDescent="0.3">
      <c r="B296" s="9" t="s">
        <v>36</v>
      </c>
      <c r="C296" s="9"/>
      <c r="D296" s="9"/>
      <c r="E296" s="9"/>
    </row>
    <row r="297" spans="2:5" x14ac:dyDescent="0.3">
      <c r="B297" s="9" t="s">
        <v>39</v>
      </c>
      <c r="C297" s="9"/>
      <c r="D297" s="9"/>
      <c r="E297" s="9"/>
    </row>
    <row r="298" spans="2:5" x14ac:dyDescent="0.3">
      <c r="B298" s="9" t="s">
        <v>38</v>
      </c>
      <c r="C298" s="9"/>
      <c r="D298" s="9"/>
      <c r="E298" s="9"/>
    </row>
    <row r="304" spans="2:5" x14ac:dyDescent="0.3">
      <c r="B304" t="s">
        <v>8</v>
      </c>
    </row>
    <row r="306" spans="2:3" x14ac:dyDescent="0.3">
      <c r="B306" t="s">
        <v>9</v>
      </c>
      <c r="C306" t="s">
        <v>10</v>
      </c>
    </row>
  </sheetData>
  <mergeCells count="18">
    <mergeCell ref="B79:D79"/>
    <mergeCell ref="C6:D6"/>
    <mergeCell ref="B11:D11"/>
    <mergeCell ref="C40:D40"/>
    <mergeCell ref="B45:D45"/>
    <mergeCell ref="C74:D74"/>
    <mergeCell ref="B283:D283"/>
    <mergeCell ref="C108:D108"/>
    <mergeCell ref="B113:D113"/>
    <mergeCell ref="C142:D142"/>
    <mergeCell ref="B147:D147"/>
    <mergeCell ref="C176:D176"/>
    <mergeCell ref="B181:D181"/>
    <mergeCell ref="C210:D210"/>
    <mergeCell ref="B215:D215"/>
    <mergeCell ref="C244:D244"/>
    <mergeCell ref="B249:D249"/>
    <mergeCell ref="C278:D27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2"/>
  <sheetViews>
    <sheetView tabSelected="1" topLeftCell="A162" workbookViewId="0">
      <selection activeCell="B172" sqref="B172:F204"/>
    </sheetView>
  </sheetViews>
  <sheetFormatPr defaultRowHeight="14.4" x14ac:dyDescent="0.3"/>
  <cols>
    <col min="1" max="1" width="7.21875" customWidth="1"/>
    <col min="2" max="2" width="26" customWidth="1"/>
    <col min="3" max="3" width="13.21875" customWidth="1"/>
    <col min="4" max="4" width="12.109375" customWidth="1"/>
    <col min="5" max="5" width="12.77734375" customWidth="1"/>
    <col min="6" max="6" width="13.2187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7" t="s">
        <v>51</v>
      </c>
      <c r="C6" s="31" t="s">
        <v>88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f>136410.84+13475.1</f>
        <v>149885.94</v>
      </c>
      <c r="D10" s="1">
        <f>115307.94+13475.1</f>
        <v>128783.04000000001</v>
      </c>
      <c r="E10" s="1">
        <f>C10</f>
        <v>149885.94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7" t="s">
        <v>51</v>
      </c>
      <c r="C40" s="31" t="s">
        <v>89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f>243478.56+15357.57</f>
        <v>258836.13</v>
      </c>
      <c r="D44" s="1">
        <f>178086.17+15357.57</f>
        <v>193443.74000000002</v>
      </c>
      <c r="E44" s="1">
        <f>C44</f>
        <v>258836.13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7" t="s">
        <v>51</v>
      </c>
      <c r="C74" s="31" t="s">
        <v>90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f>270110.43+5915.28</f>
        <v>276025.71000000002</v>
      </c>
      <c r="D78" s="1">
        <f>213271.13+5915.28</f>
        <v>219186.41</v>
      </c>
      <c r="E78" s="1">
        <f>C78</f>
        <v>276025.71000000002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5" x14ac:dyDescent="0.3">
      <c r="B100" t="s">
        <v>8</v>
      </c>
    </row>
    <row r="102" spans="2:5" x14ac:dyDescent="0.3">
      <c r="B102" t="s">
        <v>9</v>
      </c>
      <c r="C102" t="s">
        <v>10</v>
      </c>
    </row>
    <row r="104" spans="2:5" ht="15.6" x14ac:dyDescent="0.3">
      <c r="C104" s="4" t="s">
        <v>4</v>
      </c>
      <c r="D104" s="4"/>
    </row>
    <row r="105" spans="2:5" ht="15.6" x14ac:dyDescent="0.3">
      <c r="C105" s="4" t="s">
        <v>5</v>
      </c>
      <c r="D105" s="4"/>
    </row>
    <row r="106" spans="2:5" x14ac:dyDescent="0.3">
      <c r="B106" s="5" t="s">
        <v>24</v>
      </c>
      <c r="C106" s="5"/>
      <c r="D106" s="5"/>
      <c r="E106" s="5"/>
    </row>
    <row r="107" spans="2:5" x14ac:dyDescent="0.3">
      <c r="B107" s="5"/>
      <c r="C107" s="5" t="s">
        <v>59</v>
      </c>
      <c r="D107" s="5"/>
      <c r="E107" s="5"/>
    </row>
    <row r="108" spans="2:5" x14ac:dyDescent="0.3">
      <c r="B108" s="17" t="s">
        <v>51</v>
      </c>
      <c r="C108" s="31" t="s">
        <v>91</v>
      </c>
      <c r="D108" s="31"/>
    </row>
    <row r="111" spans="2:5" ht="28.8" x14ac:dyDescent="0.3">
      <c r="B111" s="1" t="s">
        <v>0</v>
      </c>
      <c r="C111" s="2" t="s">
        <v>1</v>
      </c>
      <c r="D111" s="2" t="s">
        <v>2</v>
      </c>
      <c r="E111" s="2" t="s">
        <v>3</v>
      </c>
    </row>
    <row r="112" spans="2:5" x14ac:dyDescent="0.3">
      <c r="B112" s="3" t="s">
        <v>25</v>
      </c>
      <c r="C112" s="1">
        <f>252860.76+9657.07</f>
        <v>262517.83</v>
      </c>
      <c r="D112" s="1">
        <f>188130.2+9657.07</f>
        <v>197787.27000000002</v>
      </c>
      <c r="E112" s="1">
        <f>C112</f>
        <v>262517.83</v>
      </c>
    </row>
    <row r="113" spans="2:5" x14ac:dyDescent="0.3">
      <c r="B113" s="28" t="s">
        <v>7</v>
      </c>
      <c r="C113" s="29"/>
      <c r="D113" s="30"/>
      <c r="E113" s="1">
        <f>C112-E112</f>
        <v>0</v>
      </c>
    </row>
    <row r="115" spans="2:5" x14ac:dyDescent="0.3">
      <c r="B115" s="5" t="s">
        <v>26</v>
      </c>
    </row>
    <row r="117" spans="2:5" x14ac:dyDescent="0.3">
      <c r="B117" s="9" t="s">
        <v>27</v>
      </c>
    </row>
    <row r="118" spans="2:5" x14ac:dyDescent="0.3">
      <c r="B118" s="9" t="s">
        <v>28</v>
      </c>
      <c r="C118" s="9"/>
      <c r="D118" s="9"/>
      <c r="E118" s="9"/>
    </row>
    <row r="119" spans="2:5" x14ac:dyDescent="0.3">
      <c r="B119" s="9" t="s">
        <v>29</v>
      </c>
      <c r="C119" s="9"/>
      <c r="D119" s="9"/>
      <c r="E119" s="9"/>
    </row>
    <row r="120" spans="2:5" x14ac:dyDescent="0.3">
      <c r="B120" s="9" t="s">
        <v>30</v>
      </c>
      <c r="C120" s="9"/>
      <c r="D120" s="9"/>
      <c r="E120" s="9"/>
    </row>
    <row r="121" spans="2:5" x14ac:dyDescent="0.3">
      <c r="B121" s="9" t="s">
        <v>31</v>
      </c>
      <c r="C121" s="9"/>
      <c r="D121" s="9"/>
      <c r="E121" s="9"/>
    </row>
    <row r="122" spans="2:5" x14ac:dyDescent="0.3">
      <c r="B122" s="9" t="s">
        <v>32</v>
      </c>
      <c r="C122" s="9"/>
      <c r="D122" s="9"/>
      <c r="E122" s="9"/>
    </row>
    <row r="123" spans="2:5" x14ac:dyDescent="0.3">
      <c r="B123" s="9" t="s">
        <v>33</v>
      </c>
      <c r="C123" s="9"/>
      <c r="D123" s="9"/>
      <c r="E123" s="9"/>
    </row>
    <row r="124" spans="2:5" x14ac:dyDescent="0.3">
      <c r="B124" s="9" t="s">
        <v>34</v>
      </c>
      <c r="C124" s="9"/>
      <c r="D124" s="9"/>
      <c r="E124" s="9"/>
    </row>
    <row r="125" spans="2:5" x14ac:dyDescent="0.3">
      <c r="B125" s="9" t="s">
        <v>35</v>
      </c>
      <c r="C125" s="9"/>
      <c r="D125" s="9"/>
      <c r="E125" s="9"/>
    </row>
    <row r="126" spans="2:5" x14ac:dyDescent="0.3">
      <c r="B126" s="9" t="s">
        <v>36</v>
      </c>
      <c r="C126" s="9"/>
      <c r="D126" s="9"/>
      <c r="E126" s="9"/>
    </row>
    <row r="127" spans="2:5" x14ac:dyDescent="0.3">
      <c r="B127" s="9" t="s">
        <v>39</v>
      </c>
      <c r="C127" s="9"/>
      <c r="D127" s="9"/>
      <c r="E127" s="9"/>
    </row>
    <row r="128" spans="2:5" x14ac:dyDescent="0.3">
      <c r="B128" s="9" t="s">
        <v>38</v>
      </c>
      <c r="C128" s="9"/>
      <c r="D128" s="9"/>
      <c r="E128" s="9"/>
    </row>
    <row r="134" spans="2:5" x14ac:dyDescent="0.3">
      <c r="B134" t="s">
        <v>8</v>
      </c>
    </row>
    <row r="136" spans="2:5" x14ac:dyDescent="0.3">
      <c r="B136" t="s">
        <v>9</v>
      </c>
      <c r="C136" t="s">
        <v>10</v>
      </c>
    </row>
    <row r="138" spans="2:5" ht="15.6" x14ac:dyDescent="0.3">
      <c r="C138" s="4" t="s">
        <v>4</v>
      </c>
      <c r="D138" s="4"/>
    </row>
    <row r="139" spans="2:5" ht="15.6" x14ac:dyDescent="0.3">
      <c r="C139" s="4" t="s">
        <v>5</v>
      </c>
      <c r="D139" s="4"/>
    </row>
    <row r="140" spans="2:5" x14ac:dyDescent="0.3">
      <c r="B140" s="5" t="s">
        <v>24</v>
      </c>
      <c r="C140" s="5"/>
      <c r="D140" s="5"/>
      <c r="E140" s="5"/>
    </row>
    <row r="141" spans="2:5" x14ac:dyDescent="0.3">
      <c r="B141" s="5"/>
      <c r="C141" s="5" t="s">
        <v>59</v>
      </c>
      <c r="D141" s="5"/>
      <c r="E141" s="5"/>
    </row>
    <row r="142" spans="2:5" x14ac:dyDescent="0.3">
      <c r="B142" s="17" t="s">
        <v>51</v>
      </c>
      <c r="C142" s="31" t="s">
        <v>92</v>
      </c>
      <c r="D142" s="31"/>
    </row>
    <row r="145" spans="2:5" ht="28.8" x14ac:dyDescent="0.3">
      <c r="B145" s="1" t="s">
        <v>0</v>
      </c>
      <c r="C145" s="2" t="s">
        <v>1</v>
      </c>
      <c r="D145" s="2" t="s">
        <v>2</v>
      </c>
      <c r="E145" s="2" t="s">
        <v>3</v>
      </c>
    </row>
    <row r="146" spans="2:5" x14ac:dyDescent="0.3">
      <c r="B146" s="3" t="s">
        <v>25</v>
      </c>
      <c r="C146" s="1">
        <v>430845.30000000005</v>
      </c>
      <c r="D146" s="1">
        <v>366247.87000000005</v>
      </c>
      <c r="E146" s="1">
        <f>C146</f>
        <v>430845.30000000005</v>
      </c>
    </row>
    <row r="147" spans="2:5" x14ac:dyDescent="0.3">
      <c r="B147" s="28" t="s">
        <v>7</v>
      </c>
      <c r="C147" s="29"/>
      <c r="D147" s="30"/>
      <c r="E147" s="1">
        <f>C146-E146</f>
        <v>0</v>
      </c>
    </row>
    <row r="149" spans="2:5" x14ac:dyDescent="0.3">
      <c r="B149" s="5" t="s">
        <v>26</v>
      </c>
    </row>
    <row r="151" spans="2:5" x14ac:dyDescent="0.3">
      <c r="B151" s="9" t="s">
        <v>27</v>
      </c>
    </row>
    <row r="152" spans="2:5" x14ac:dyDescent="0.3">
      <c r="B152" s="9" t="s">
        <v>28</v>
      </c>
      <c r="C152" s="9"/>
      <c r="D152" s="9"/>
      <c r="E152" s="9"/>
    </row>
    <row r="153" spans="2:5" x14ac:dyDescent="0.3">
      <c r="B153" s="9" t="s">
        <v>29</v>
      </c>
      <c r="C153" s="9"/>
      <c r="D153" s="9"/>
      <c r="E153" s="9"/>
    </row>
    <row r="154" spans="2:5" x14ac:dyDescent="0.3">
      <c r="B154" s="9" t="s">
        <v>30</v>
      </c>
      <c r="C154" s="9"/>
      <c r="D154" s="9"/>
      <c r="E154" s="9"/>
    </row>
    <row r="155" spans="2:5" x14ac:dyDescent="0.3">
      <c r="B155" s="9" t="s">
        <v>31</v>
      </c>
      <c r="C155" s="9"/>
      <c r="D155" s="9"/>
      <c r="E155" s="9"/>
    </row>
    <row r="156" spans="2:5" x14ac:dyDescent="0.3">
      <c r="B156" s="9" t="s">
        <v>32</v>
      </c>
      <c r="C156" s="9"/>
      <c r="D156" s="9"/>
      <c r="E156" s="9"/>
    </row>
    <row r="157" spans="2:5" x14ac:dyDescent="0.3">
      <c r="B157" s="9" t="s">
        <v>33</v>
      </c>
      <c r="C157" s="9"/>
      <c r="D157" s="9"/>
      <c r="E157" s="9"/>
    </row>
    <row r="158" spans="2:5" x14ac:dyDescent="0.3">
      <c r="B158" s="9" t="s">
        <v>34</v>
      </c>
      <c r="C158" s="9"/>
      <c r="D158" s="9"/>
      <c r="E158" s="9"/>
    </row>
    <row r="159" spans="2:5" x14ac:dyDescent="0.3">
      <c r="B159" s="9" t="s">
        <v>35</v>
      </c>
      <c r="C159" s="9"/>
      <c r="D159" s="9"/>
      <c r="E159" s="9"/>
    </row>
    <row r="160" spans="2:5" x14ac:dyDescent="0.3">
      <c r="B160" s="9" t="s">
        <v>36</v>
      </c>
      <c r="C160" s="9"/>
      <c r="D160" s="9"/>
      <c r="E160" s="9"/>
    </row>
    <row r="161" spans="2:5" x14ac:dyDescent="0.3">
      <c r="B161" s="9" t="s">
        <v>39</v>
      </c>
      <c r="C161" s="9"/>
      <c r="D161" s="9"/>
      <c r="E161" s="9"/>
    </row>
    <row r="162" spans="2:5" x14ac:dyDescent="0.3">
      <c r="B162" s="9" t="s">
        <v>38</v>
      </c>
      <c r="C162" s="9"/>
      <c r="D162" s="9"/>
      <c r="E162" s="9"/>
    </row>
    <row r="168" spans="2:5" x14ac:dyDescent="0.3">
      <c r="B168" t="s">
        <v>8</v>
      </c>
    </row>
    <row r="170" spans="2:5" x14ac:dyDescent="0.3">
      <c r="B170" t="s">
        <v>9</v>
      </c>
      <c r="C170" t="s">
        <v>10</v>
      </c>
    </row>
    <row r="172" spans="2:5" ht="15.6" x14ac:dyDescent="0.3">
      <c r="C172" s="4" t="s">
        <v>4</v>
      </c>
      <c r="D172" s="4"/>
    </row>
    <row r="173" spans="2:5" ht="15.6" x14ac:dyDescent="0.3">
      <c r="C173" s="4" t="s">
        <v>5</v>
      </c>
      <c r="D173" s="4"/>
    </row>
    <row r="174" spans="2:5" x14ac:dyDescent="0.3">
      <c r="B174" s="5" t="s">
        <v>24</v>
      </c>
      <c r="C174" s="5"/>
      <c r="D174" s="5"/>
      <c r="E174" s="5"/>
    </row>
    <row r="175" spans="2:5" x14ac:dyDescent="0.3">
      <c r="B175" s="5"/>
      <c r="C175" s="5" t="s">
        <v>59</v>
      </c>
      <c r="D175" s="5"/>
      <c r="E175" s="5"/>
    </row>
    <row r="176" spans="2:5" x14ac:dyDescent="0.3">
      <c r="B176" s="17" t="s">
        <v>51</v>
      </c>
      <c r="C176" s="31" t="s">
        <v>93</v>
      </c>
      <c r="D176" s="31"/>
    </row>
    <row r="179" spans="2:5" ht="28.8" x14ac:dyDescent="0.3">
      <c r="B179" s="1" t="s">
        <v>0</v>
      </c>
      <c r="C179" s="2" t="s">
        <v>1</v>
      </c>
      <c r="D179" s="2" t="s">
        <v>2</v>
      </c>
      <c r="E179" s="2" t="s">
        <v>3</v>
      </c>
    </row>
    <row r="180" spans="2:5" x14ac:dyDescent="0.3">
      <c r="B180" s="3" t="s">
        <v>25</v>
      </c>
      <c r="C180" s="1">
        <v>244763</v>
      </c>
      <c r="D180" s="1">
        <v>174097.68000000002</v>
      </c>
      <c r="E180" s="1">
        <f>C180</f>
        <v>244763</v>
      </c>
    </row>
    <row r="181" spans="2:5" x14ac:dyDescent="0.3">
      <c r="B181" s="28" t="s">
        <v>7</v>
      </c>
      <c r="C181" s="29"/>
      <c r="D181" s="30"/>
      <c r="E181" s="1">
        <f>C180-E180</f>
        <v>0</v>
      </c>
    </row>
    <row r="183" spans="2:5" x14ac:dyDescent="0.3">
      <c r="B183" s="5" t="s">
        <v>26</v>
      </c>
    </row>
    <row r="185" spans="2:5" x14ac:dyDescent="0.3">
      <c r="B185" s="9" t="s">
        <v>27</v>
      </c>
    </row>
    <row r="186" spans="2:5" x14ac:dyDescent="0.3">
      <c r="B186" s="9" t="s">
        <v>28</v>
      </c>
      <c r="C186" s="9"/>
      <c r="D186" s="9"/>
      <c r="E186" s="9"/>
    </row>
    <row r="187" spans="2:5" x14ac:dyDescent="0.3">
      <c r="B187" s="9" t="s">
        <v>29</v>
      </c>
      <c r="C187" s="9"/>
      <c r="D187" s="9"/>
      <c r="E187" s="9"/>
    </row>
    <row r="188" spans="2:5" x14ac:dyDescent="0.3">
      <c r="B188" s="9" t="s">
        <v>30</v>
      </c>
      <c r="C188" s="9"/>
      <c r="D188" s="9"/>
      <c r="E188" s="9"/>
    </row>
    <row r="189" spans="2:5" x14ac:dyDescent="0.3">
      <c r="B189" s="9" t="s">
        <v>31</v>
      </c>
      <c r="C189" s="9"/>
      <c r="D189" s="9"/>
      <c r="E189" s="9"/>
    </row>
    <row r="190" spans="2:5" x14ac:dyDescent="0.3">
      <c r="B190" s="9" t="s">
        <v>32</v>
      </c>
      <c r="C190" s="9"/>
      <c r="D190" s="9"/>
      <c r="E190" s="9"/>
    </row>
    <row r="191" spans="2:5" x14ac:dyDescent="0.3">
      <c r="B191" s="9" t="s">
        <v>33</v>
      </c>
      <c r="C191" s="9"/>
      <c r="D191" s="9"/>
      <c r="E191" s="9"/>
    </row>
    <row r="192" spans="2:5" x14ac:dyDescent="0.3">
      <c r="B192" s="9" t="s">
        <v>34</v>
      </c>
      <c r="C192" s="9"/>
      <c r="D192" s="9"/>
      <c r="E192" s="9"/>
    </row>
    <row r="193" spans="2:5" x14ac:dyDescent="0.3">
      <c r="B193" s="9" t="s">
        <v>35</v>
      </c>
      <c r="C193" s="9"/>
      <c r="D193" s="9"/>
      <c r="E193" s="9"/>
    </row>
    <row r="194" spans="2:5" x14ac:dyDescent="0.3">
      <c r="B194" s="9" t="s">
        <v>36</v>
      </c>
      <c r="C194" s="9"/>
      <c r="D194" s="9"/>
      <c r="E194" s="9"/>
    </row>
    <row r="195" spans="2:5" x14ac:dyDescent="0.3">
      <c r="B195" s="9" t="s">
        <v>39</v>
      </c>
      <c r="C195" s="9"/>
      <c r="D195" s="9"/>
      <c r="E195" s="9"/>
    </row>
    <row r="196" spans="2:5" x14ac:dyDescent="0.3">
      <c r="B196" s="9" t="s">
        <v>38</v>
      </c>
      <c r="C196" s="9"/>
      <c r="D196" s="9"/>
      <c r="E196" s="9"/>
    </row>
    <row r="202" spans="2:5" x14ac:dyDescent="0.3">
      <c r="B202" t="s">
        <v>8</v>
      </c>
    </row>
    <row r="204" spans="2:5" x14ac:dyDescent="0.3">
      <c r="B204" t="s">
        <v>9</v>
      </c>
      <c r="C204" t="s">
        <v>10</v>
      </c>
    </row>
    <row r="206" spans="2:5" ht="15.6" x14ac:dyDescent="0.3">
      <c r="C206" s="4" t="s">
        <v>4</v>
      </c>
      <c r="D206" s="4"/>
    </row>
    <row r="207" spans="2:5" ht="15.6" x14ac:dyDescent="0.3">
      <c r="C207" s="4" t="s">
        <v>5</v>
      </c>
      <c r="D207" s="4"/>
    </row>
    <row r="208" spans="2:5" x14ac:dyDescent="0.3">
      <c r="B208" s="5" t="s">
        <v>24</v>
      </c>
      <c r="C208" s="5"/>
      <c r="D208" s="5"/>
      <c r="E208" s="5"/>
    </row>
    <row r="209" spans="2:5" x14ac:dyDescent="0.3">
      <c r="B209" s="5"/>
      <c r="C209" s="5" t="s">
        <v>59</v>
      </c>
      <c r="D209" s="5"/>
      <c r="E209" s="5"/>
    </row>
    <row r="210" spans="2:5" x14ac:dyDescent="0.3">
      <c r="B210" s="17" t="s">
        <v>51</v>
      </c>
      <c r="C210" s="31" t="s">
        <v>94</v>
      </c>
      <c r="D210" s="31"/>
    </row>
    <row r="213" spans="2:5" ht="28.8" x14ac:dyDescent="0.3">
      <c r="B213" s="1" t="s">
        <v>0</v>
      </c>
      <c r="C213" s="2" t="s">
        <v>1</v>
      </c>
      <c r="D213" s="2" t="s">
        <v>2</v>
      </c>
      <c r="E213" s="2" t="s">
        <v>3</v>
      </c>
    </row>
    <row r="214" spans="2:5" x14ac:dyDescent="0.3">
      <c r="B214" s="3" t="s">
        <v>25</v>
      </c>
      <c r="C214" s="1">
        <v>551788.43999999994</v>
      </c>
      <c r="D214" s="1">
        <v>493192.41000000003</v>
      </c>
      <c r="E214" s="1">
        <f>C214</f>
        <v>551788.43999999994</v>
      </c>
    </row>
    <row r="215" spans="2:5" x14ac:dyDescent="0.3">
      <c r="B215" s="28" t="s">
        <v>7</v>
      </c>
      <c r="C215" s="29"/>
      <c r="D215" s="30"/>
      <c r="E215" s="1">
        <f>C214-E214</f>
        <v>0</v>
      </c>
    </row>
    <row r="217" spans="2:5" x14ac:dyDescent="0.3">
      <c r="B217" s="5" t="s">
        <v>26</v>
      </c>
    </row>
    <row r="219" spans="2:5" x14ac:dyDescent="0.3">
      <c r="B219" s="9" t="s">
        <v>27</v>
      </c>
    </row>
    <row r="220" spans="2:5" x14ac:dyDescent="0.3">
      <c r="B220" s="9" t="s">
        <v>28</v>
      </c>
      <c r="C220" s="9"/>
      <c r="D220" s="9"/>
      <c r="E220" s="9"/>
    </row>
    <row r="221" spans="2:5" x14ac:dyDescent="0.3">
      <c r="B221" s="9" t="s">
        <v>29</v>
      </c>
      <c r="C221" s="9"/>
      <c r="D221" s="9"/>
      <c r="E221" s="9"/>
    </row>
    <row r="222" spans="2:5" x14ac:dyDescent="0.3">
      <c r="B222" s="9" t="s">
        <v>30</v>
      </c>
      <c r="C222" s="9"/>
      <c r="D222" s="9"/>
      <c r="E222" s="9"/>
    </row>
    <row r="223" spans="2:5" x14ac:dyDescent="0.3">
      <c r="B223" s="9" t="s">
        <v>31</v>
      </c>
      <c r="C223" s="9"/>
      <c r="D223" s="9"/>
      <c r="E223" s="9"/>
    </row>
    <row r="224" spans="2:5" x14ac:dyDescent="0.3">
      <c r="B224" s="9" t="s">
        <v>32</v>
      </c>
      <c r="C224" s="9"/>
      <c r="D224" s="9"/>
      <c r="E224" s="9"/>
    </row>
    <row r="225" spans="2:5" x14ac:dyDescent="0.3">
      <c r="B225" s="9" t="s">
        <v>33</v>
      </c>
      <c r="C225" s="9"/>
      <c r="D225" s="9"/>
      <c r="E225" s="9"/>
    </row>
    <row r="226" spans="2:5" x14ac:dyDescent="0.3">
      <c r="B226" s="9" t="s">
        <v>34</v>
      </c>
      <c r="C226" s="9"/>
      <c r="D226" s="9"/>
      <c r="E226" s="9"/>
    </row>
    <row r="227" spans="2:5" x14ac:dyDescent="0.3">
      <c r="B227" s="9" t="s">
        <v>35</v>
      </c>
      <c r="C227" s="9"/>
      <c r="D227" s="9"/>
      <c r="E227" s="9"/>
    </row>
    <row r="228" spans="2:5" x14ac:dyDescent="0.3">
      <c r="B228" s="9" t="s">
        <v>36</v>
      </c>
      <c r="C228" s="9"/>
      <c r="D228" s="9"/>
      <c r="E228" s="9"/>
    </row>
    <row r="229" spans="2:5" x14ac:dyDescent="0.3">
      <c r="B229" s="9" t="s">
        <v>39</v>
      </c>
      <c r="C229" s="9"/>
      <c r="D229" s="9"/>
      <c r="E229" s="9"/>
    </row>
    <row r="230" spans="2:5" x14ac:dyDescent="0.3">
      <c r="B230" s="9" t="s">
        <v>38</v>
      </c>
      <c r="C230" s="9"/>
      <c r="D230" s="9"/>
      <c r="E230" s="9"/>
    </row>
    <row r="236" spans="2:5" x14ac:dyDescent="0.3">
      <c r="B236" t="s">
        <v>8</v>
      </c>
    </row>
    <row r="238" spans="2:5" x14ac:dyDescent="0.3">
      <c r="B238" t="s">
        <v>9</v>
      </c>
      <c r="C238" t="s">
        <v>10</v>
      </c>
    </row>
    <row r="240" spans="2:5" ht="15.6" x14ac:dyDescent="0.3">
      <c r="C240" s="4" t="s">
        <v>4</v>
      </c>
      <c r="D240" s="4"/>
    </row>
    <row r="241" spans="2:5" ht="15.6" x14ac:dyDescent="0.3">
      <c r="C241" s="4" t="s">
        <v>5</v>
      </c>
      <c r="D241" s="4"/>
    </row>
    <row r="242" spans="2:5" x14ac:dyDescent="0.3">
      <c r="B242" s="5" t="s">
        <v>24</v>
      </c>
      <c r="C242" s="5"/>
      <c r="D242" s="5"/>
      <c r="E242" s="5"/>
    </row>
    <row r="243" spans="2:5" x14ac:dyDescent="0.3">
      <c r="B243" s="5"/>
      <c r="C243" s="5" t="s">
        <v>59</v>
      </c>
      <c r="D243" s="5"/>
      <c r="E243" s="5"/>
    </row>
    <row r="244" spans="2:5" x14ac:dyDescent="0.3">
      <c r="B244" s="17" t="s">
        <v>51</v>
      </c>
      <c r="C244" s="31" t="s">
        <v>95</v>
      </c>
      <c r="D244" s="31"/>
    </row>
    <row r="247" spans="2:5" ht="28.8" x14ac:dyDescent="0.3">
      <c r="B247" s="1" t="s">
        <v>0</v>
      </c>
      <c r="C247" s="2" t="s">
        <v>1</v>
      </c>
      <c r="D247" s="2" t="s">
        <v>2</v>
      </c>
      <c r="E247" s="2" t="s">
        <v>3</v>
      </c>
    </row>
    <row r="248" spans="2:5" x14ac:dyDescent="0.3">
      <c r="B248" s="3" t="s">
        <v>25</v>
      </c>
      <c r="C248" s="1">
        <v>201074.58</v>
      </c>
      <c r="D248" s="1">
        <v>164968.57999999999</v>
      </c>
      <c r="E248" s="1">
        <f>C248</f>
        <v>201074.58</v>
      </c>
    </row>
    <row r="249" spans="2:5" x14ac:dyDescent="0.3">
      <c r="B249" s="28" t="s">
        <v>7</v>
      </c>
      <c r="C249" s="29"/>
      <c r="D249" s="30"/>
      <c r="E249" s="1">
        <f>C248-E248</f>
        <v>0</v>
      </c>
    </row>
    <row r="251" spans="2:5" x14ac:dyDescent="0.3">
      <c r="B251" s="5" t="s">
        <v>26</v>
      </c>
    </row>
    <row r="253" spans="2:5" x14ac:dyDescent="0.3">
      <c r="B253" s="9" t="s">
        <v>27</v>
      </c>
    </row>
    <row r="254" spans="2:5" x14ac:dyDescent="0.3">
      <c r="B254" s="9" t="s">
        <v>28</v>
      </c>
      <c r="C254" s="9"/>
      <c r="D254" s="9"/>
      <c r="E254" s="9"/>
    </row>
    <row r="255" spans="2:5" x14ac:dyDescent="0.3">
      <c r="B255" s="9" t="s">
        <v>29</v>
      </c>
      <c r="C255" s="9"/>
      <c r="D255" s="9"/>
      <c r="E255" s="9"/>
    </row>
    <row r="256" spans="2:5" x14ac:dyDescent="0.3">
      <c r="B256" s="9" t="s">
        <v>30</v>
      </c>
      <c r="C256" s="9"/>
      <c r="D256" s="9"/>
      <c r="E256" s="9"/>
    </row>
    <row r="257" spans="2:5" x14ac:dyDescent="0.3">
      <c r="B257" s="9" t="s">
        <v>31</v>
      </c>
      <c r="C257" s="9"/>
      <c r="D257" s="9"/>
      <c r="E257" s="9"/>
    </row>
    <row r="258" spans="2:5" x14ac:dyDescent="0.3">
      <c r="B258" s="9" t="s">
        <v>32</v>
      </c>
      <c r="C258" s="9"/>
      <c r="D258" s="9"/>
      <c r="E258" s="9"/>
    </row>
    <row r="259" spans="2:5" x14ac:dyDescent="0.3">
      <c r="B259" s="9" t="s">
        <v>33</v>
      </c>
      <c r="C259" s="9"/>
      <c r="D259" s="9"/>
      <c r="E259" s="9"/>
    </row>
    <row r="260" spans="2:5" x14ac:dyDescent="0.3">
      <c r="B260" s="9" t="s">
        <v>34</v>
      </c>
      <c r="C260" s="9"/>
      <c r="D260" s="9"/>
      <c r="E260" s="9"/>
    </row>
    <row r="261" spans="2:5" x14ac:dyDescent="0.3">
      <c r="B261" s="9" t="s">
        <v>35</v>
      </c>
      <c r="C261" s="9"/>
      <c r="D261" s="9"/>
      <c r="E261" s="9"/>
    </row>
    <row r="262" spans="2:5" x14ac:dyDescent="0.3">
      <c r="B262" s="9" t="s">
        <v>36</v>
      </c>
      <c r="C262" s="9"/>
      <c r="D262" s="9"/>
      <c r="E262" s="9"/>
    </row>
    <row r="263" spans="2:5" x14ac:dyDescent="0.3">
      <c r="B263" s="9" t="s">
        <v>39</v>
      </c>
      <c r="C263" s="9"/>
      <c r="D263" s="9"/>
      <c r="E263" s="9"/>
    </row>
    <row r="264" spans="2:5" x14ac:dyDescent="0.3">
      <c r="B264" s="9" t="s">
        <v>38</v>
      </c>
      <c r="C264" s="9"/>
      <c r="D264" s="9"/>
      <c r="E264" s="9"/>
    </row>
    <row r="270" spans="2:5" x14ac:dyDescent="0.3">
      <c r="B270" t="s">
        <v>8</v>
      </c>
    </row>
    <row r="272" spans="2:5" x14ac:dyDescent="0.3">
      <c r="B272" t="s">
        <v>9</v>
      </c>
      <c r="C272" t="s">
        <v>10</v>
      </c>
    </row>
  </sheetData>
  <mergeCells count="16">
    <mergeCell ref="B79:D79"/>
    <mergeCell ref="C6:D6"/>
    <mergeCell ref="B11:D11"/>
    <mergeCell ref="C40:D40"/>
    <mergeCell ref="B45:D45"/>
    <mergeCell ref="C74:D74"/>
    <mergeCell ref="C210:D210"/>
    <mergeCell ref="B215:D215"/>
    <mergeCell ref="C244:D244"/>
    <mergeCell ref="B249:D249"/>
    <mergeCell ref="C108:D108"/>
    <mergeCell ref="B113:D113"/>
    <mergeCell ref="C142:D142"/>
    <mergeCell ref="B147:D147"/>
    <mergeCell ref="C176:D176"/>
    <mergeCell ref="B181:D18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2"/>
  <sheetViews>
    <sheetView topLeftCell="A70" workbookViewId="0">
      <selection activeCell="B70" sqref="B70:H102"/>
    </sheetView>
  </sheetViews>
  <sheetFormatPr defaultRowHeight="14.4" x14ac:dyDescent="0.3"/>
  <cols>
    <col min="1" max="1" width="7.109375" customWidth="1"/>
    <col min="2" max="2" width="26.5546875" customWidth="1"/>
    <col min="3" max="3" width="13.21875" customWidth="1"/>
    <col min="4" max="4" width="11.44140625" customWidth="1"/>
    <col min="5" max="5" width="10.6640625" customWidth="1"/>
  </cols>
  <sheetData>
    <row r="2" spans="2:5" ht="15.6" x14ac:dyDescent="0.3">
      <c r="C2" s="4" t="s">
        <v>4</v>
      </c>
      <c r="D2" s="4"/>
    </row>
    <row r="3" spans="2:5" ht="15.6" x14ac:dyDescent="0.3">
      <c r="C3" s="4" t="s">
        <v>5</v>
      </c>
      <c r="D3" s="4"/>
    </row>
    <row r="4" spans="2:5" x14ac:dyDescent="0.3">
      <c r="B4" s="5" t="s">
        <v>24</v>
      </c>
      <c r="C4" s="5"/>
      <c r="D4" s="5"/>
      <c r="E4" s="5"/>
    </row>
    <row r="5" spans="2:5" x14ac:dyDescent="0.3">
      <c r="B5" s="5"/>
      <c r="C5" s="5" t="s">
        <v>59</v>
      </c>
      <c r="D5" s="5"/>
      <c r="E5" s="5"/>
    </row>
    <row r="6" spans="2:5" x14ac:dyDescent="0.3">
      <c r="B6" s="18" t="s">
        <v>51</v>
      </c>
      <c r="C6" s="31" t="s">
        <v>96</v>
      </c>
      <c r="D6" s="31"/>
    </row>
    <row r="9" spans="2:5" ht="28.8" x14ac:dyDescent="0.3">
      <c r="B9" s="1" t="s">
        <v>0</v>
      </c>
      <c r="C9" s="2" t="s">
        <v>1</v>
      </c>
      <c r="D9" s="2" t="s">
        <v>2</v>
      </c>
      <c r="E9" s="2" t="s">
        <v>3</v>
      </c>
    </row>
    <row r="10" spans="2:5" x14ac:dyDescent="0.3">
      <c r="B10" s="3" t="s">
        <v>25</v>
      </c>
      <c r="C10" s="1">
        <v>55009.74</v>
      </c>
      <c r="D10" s="1">
        <v>48796.25</v>
      </c>
      <c r="E10" s="1">
        <f>C10</f>
        <v>55009.74</v>
      </c>
    </row>
    <row r="11" spans="2:5" x14ac:dyDescent="0.3">
      <c r="B11" s="28" t="s">
        <v>7</v>
      </c>
      <c r="C11" s="29"/>
      <c r="D11" s="30"/>
      <c r="E11" s="1">
        <f>C10-E10</f>
        <v>0</v>
      </c>
    </row>
    <row r="13" spans="2:5" x14ac:dyDescent="0.3">
      <c r="B13" s="5" t="s">
        <v>26</v>
      </c>
    </row>
    <row r="15" spans="2:5" x14ac:dyDescent="0.3">
      <c r="B15" s="9" t="s">
        <v>27</v>
      </c>
    </row>
    <row r="16" spans="2:5" x14ac:dyDescent="0.3">
      <c r="B16" s="9" t="s">
        <v>28</v>
      </c>
      <c r="C16" s="9"/>
      <c r="D16" s="9"/>
      <c r="E16" s="9"/>
    </row>
    <row r="17" spans="2:5" x14ac:dyDescent="0.3">
      <c r="B17" s="9" t="s">
        <v>29</v>
      </c>
      <c r="C17" s="9"/>
      <c r="D17" s="9"/>
      <c r="E17" s="9"/>
    </row>
    <row r="18" spans="2:5" x14ac:dyDescent="0.3">
      <c r="B18" s="9" t="s">
        <v>30</v>
      </c>
      <c r="C18" s="9"/>
      <c r="D18" s="9"/>
      <c r="E18" s="9"/>
    </row>
    <row r="19" spans="2:5" x14ac:dyDescent="0.3">
      <c r="B19" s="9" t="s">
        <v>31</v>
      </c>
      <c r="C19" s="9"/>
      <c r="D19" s="9"/>
      <c r="E19" s="9"/>
    </row>
    <row r="20" spans="2:5" x14ac:dyDescent="0.3">
      <c r="B20" s="9" t="s">
        <v>32</v>
      </c>
      <c r="C20" s="9"/>
      <c r="D20" s="9"/>
      <c r="E20" s="9"/>
    </row>
    <row r="21" spans="2:5" x14ac:dyDescent="0.3">
      <c r="B21" s="9" t="s">
        <v>33</v>
      </c>
      <c r="C21" s="9"/>
      <c r="D21" s="9"/>
      <c r="E21" s="9"/>
    </row>
    <row r="22" spans="2:5" x14ac:dyDescent="0.3">
      <c r="B22" s="9" t="s">
        <v>34</v>
      </c>
      <c r="C22" s="9"/>
      <c r="D22" s="9"/>
      <c r="E22" s="9"/>
    </row>
    <row r="23" spans="2:5" x14ac:dyDescent="0.3">
      <c r="B23" s="9" t="s">
        <v>35</v>
      </c>
      <c r="C23" s="9"/>
      <c r="D23" s="9"/>
      <c r="E23" s="9"/>
    </row>
    <row r="24" spans="2:5" x14ac:dyDescent="0.3">
      <c r="B24" s="9" t="s">
        <v>36</v>
      </c>
      <c r="C24" s="9"/>
      <c r="D24" s="9"/>
      <c r="E24" s="9"/>
    </row>
    <row r="25" spans="2:5" x14ac:dyDescent="0.3">
      <c r="B25" s="9" t="s">
        <v>39</v>
      </c>
      <c r="C25" s="9"/>
      <c r="D25" s="9"/>
      <c r="E25" s="9"/>
    </row>
    <row r="26" spans="2:5" x14ac:dyDescent="0.3">
      <c r="B26" s="9" t="s">
        <v>38</v>
      </c>
      <c r="C26" s="9"/>
      <c r="D26" s="9"/>
      <c r="E26" s="9"/>
    </row>
    <row r="32" spans="2:5" x14ac:dyDescent="0.3">
      <c r="B32" t="s">
        <v>8</v>
      </c>
    </row>
    <row r="34" spans="2:5" x14ac:dyDescent="0.3">
      <c r="B34" t="s">
        <v>9</v>
      </c>
      <c r="C34" t="s">
        <v>10</v>
      </c>
    </row>
    <row r="36" spans="2:5" ht="15.6" x14ac:dyDescent="0.3">
      <c r="C36" s="4" t="s">
        <v>4</v>
      </c>
      <c r="D36" s="4"/>
    </row>
    <row r="37" spans="2:5" ht="15.6" x14ac:dyDescent="0.3">
      <c r="C37" s="4" t="s">
        <v>5</v>
      </c>
      <c r="D37" s="4"/>
    </row>
    <row r="38" spans="2:5" x14ac:dyDescent="0.3">
      <c r="B38" s="5" t="s">
        <v>24</v>
      </c>
      <c r="C38" s="5"/>
      <c r="D38" s="5"/>
      <c r="E38" s="5"/>
    </row>
    <row r="39" spans="2:5" x14ac:dyDescent="0.3">
      <c r="B39" s="5"/>
      <c r="C39" s="5" t="s">
        <v>59</v>
      </c>
      <c r="D39" s="5"/>
      <c r="E39" s="5"/>
    </row>
    <row r="40" spans="2:5" x14ac:dyDescent="0.3">
      <c r="B40" s="18" t="s">
        <v>51</v>
      </c>
      <c r="C40" s="31" t="s">
        <v>97</v>
      </c>
      <c r="D40" s="31"/>
    </row>
    <row r="43" spans="2:5" ht="28.8" x14ac:dyDescent="0.3">
      <c r="B43" s="1" t="s">
        <v>0</v>
      </c>
      <c r="C43" s="2" t="s">
        <v>1</v>
      </c>
      <c r="D43" s="2" t="s">
        <v>2</v>
      </c>
      <c r="E43" s="2" t="s">
        <v>3</v>
      </c>
    </row>
    <row r="44" spans="2:5" x14ac:dyDescent="0.3">
      <c r="B44" s="3" t="s">
        <v>25</v>
      </c>
      <c r="C44" s="1">
        <v>135515.69999999998</v>
      </c>
      <c r="D44" s="1">
        <v>120363.78</v>
      </c>
      <c r="E44" s="1">
        <f>C44</f>
        <v>135515.69999999998</v>
      </c>
    </row>
    <row r="45" spans="2:5" x14ac:dyDescent="0.3">
      <c r="B45" s="28" t="s">
        <v>7</v>
      </c>
      <c r="C45" s="29"/>
      <c r="D45" s="30"/>
      <c r="E45" s="1">
        <f>C44-E44</f>
        <v>0</v>
      </c>
    </row>
    <row r="47" spans="2:5" x14ac:dyDescent="0.3">
      <c r="B47" s="5" t="s">
        <v>26</v>
      </c>
    </row>
    <row r="49" spans="2:5" x14ac:dyDescent="0.3">
      <c r="B49" s="9" t="s">
        <v>27</v>
      </c>
    </row>
    <row r="50" spans="2:5" x14ac:dyDescent="0.3">
      <c r="B50" s="9" t="s">
        <v>28</v>
      </c>
      <c r="C50" s="9"/>
      <c r="D50" s="9"/>
      <c r="E50" s="9"/>
    </row>
    <row r="51" spans="2:5" x14ac:dyDescent="0.3">
      <c r="B51" s="9" t="s">
        <v>29</v>
      </c>
      <c r="C51" s="9"/>
      <c r="D51" s="9"/>
      <c r="E51" s="9"/>
    </row>
    <row r="52" spans="2:5" x14ac:dyDescent="0.3">
      <c r="B52" s="9" t="s">
        <v>30</v>
      </c>
      <c r="C52" s="9"/>
      <c r="D52" s="9"/>
      <c r="E52" s="9"/>
    </row>
    <row r="53" spans="2:5" x14ac:dyDescent="0.3">
      <c r="B53" s="9" t="s">
        <v>31</v>
      </c>
      <c r="C53" s="9"/>
      <c r="D53" s="9"/>
      <c r="E53" s="9"/>
    </row>
    <row r="54" spans="2:5" x14ac:dyDescent="0.3">
      <c r="B54" s="9" t="s">
        <v>32</v>
      </c>
      <c r="C54" s="9"/>
      <c r="D54" s="9"/>
      <c r="E54" s="9"/>
    </row>
    <row r="55" spans="2:5" x14ac:dyDescent="0.3">
      <c r="B55" s="9" t="s">
        <v>33</v>
      </c>
      <c r="C55" s="9"/>
      <c r="D55" s="9"/>
      <c r="E55" s="9"/>
    </row>
    <row r="56" spans="2:5" x14ac:dyDescent="0.3">
      <c r="B56" s="9" t="s">
        <v>34</v>
      </c>
      <c r="C56" s="9"/>
      <c r="D56" s="9"/>
      <c r="E56" s="9"/>
    </row>
    <row r="57" spans="2:5" x14ac:dyDescent="0.3">
      <c r="B57" s="9" t="s">
        <v>35</v>
      </c>
      <c r="C57" s="9"/>
      <c r="D57" s="9"/>
      <c r="E57" s="9"/>
    </row>
    <row r="58" spans="2:5" x14ac:dyDescent="0.3">
      <c r="B58" s="9" t="s">
        <v>36</v>
      </c>
      <c r="C58" s="9"/>
      <c r="D58" s="9"/>
      <c r="E58" s="9"/>
    </row>
    <row r="59" spans="2:5" x14ac:dyDescent="0.3">
      <c r="B59" s="9" t="s">
        <v>39</v>
      </c>
      <c r="C59" s="9"/>
      <c r="D59" s="9"/>
      <c r="E59" s="9"/>
    </row>
    <row r="60" spans="2:5" x14ac:dyDescent="0.3">
      <c r="B60" s="9" t="s">
        <v>38</v>
      </c>
      <c r="C60" s="9"/>
      <c r="D60" s="9"/>
      <c r="E60" s="9"/>
    </row>
    <row r="66" spans="2:5" x14ac:dyDescent="0.3">
      <c r="B66" t="s">
        <v>8</v>
      </c>
    </row>
    <row r="68" spans="2:5" x14ac:dyDescent="0.3">
      <c r="B68" t="s">
        <v>9</v>
      </c>
      <c r="C68" t="s">
        <v>10</v>
      </c>
    </row>
    <row r="70" spans="2:5" ht="15.6" x14ac:dyDescent="0.3">
      <c r="C70" s="4" t="s">
        <v>4</v>
      </c>
      <c r="D70" s="4"/>
    </row>
    <row r="71" spans="2:5" ht="15.6" x14ac:dyDescent="0.3">
      <c r="C71" s="4" t="s">
        <v>5</v>
      </c>
      <c r="D71" s="4"/>
    </row>
    <row r="72" spans="2:5" x14ac:dyDescent="0.3">
      <c r="B72" s="5" t="s">
        <v>24</v>
      </c>
      <c r="C72" s="5"/>
      <c r="D72" s="5"/>
      <c r="E72" s="5"/>
    </row>
    <row r="73" spans="2:5" x14ac:dyDescent="0.3">
      <c r="B73" s="5"/>
      <c r="C73" s="5" t="s">
        <v>59</v>
      </c>
      <c r="D73" s="5"/>
      <c r="E73" s="5"/>
    </row>
    <row r="74" spans="2:5" x14ac:dyDescent="0.3">
      <c r="B74" s="18" t="s">
        <v>51</v>
      </c>
      <c r="C74" s="31" t="s">
        <v>98</v>
      </c>
      <c r="D74" s="31"/>
    </row>
    <row r="77" spans="2:5" ht="28.8" x14ac:dyDescent="0.3">
      <c r="B77" s="1" t="s">
        <v>0</v>
      </c>
      <c r="C77" s="2" t="s">
        <v>1</v>
      </c>
      <c r="D77" s="2" t="s">
        <v>2</v>
      </c>
      <c r="E77" s="2" t="s">
        <v>3</v>
      </c>
    </row>
    <row r="78" spans="2:5" x14ac:dyDescent="0.3">
      <c r="B78" s="3" t="s">
        <v>25</v>
      </c>
      <c r="C78" s="1">
        <v>66465.84</v>
      </c>
      <c r="D78" s="1">
        <v>60763.14</v>
      </c>
      <c r="E78" s="1">
        <f>C78</f>
        <v>66465.84</v>
      </c>
    </row>
    <row r="79" spans="2:5" x14ac:dyDescent="0.3">
      <c r="B79" s="28" t="s">
        <v>7</v>
      </c>
      <c r="C79" s="29"/>
      <c r="D79" s="30"/>
      <c r="E79" s="1">
        <f>C78-E78</f>
        <v>0</v>
      </c>
    </row>
    <row r="81" spans="2:5" x14ac:dyDescent="0.3">
      <c r="B81" s="5" t="s">
        <v>26</v>
      </c>
    </row>
    <row r="83" spans="2:5" x14ac:dyDescent="0.3">
      <c r="B83" s="9" t="s">
        <v>27</v>
      </c>
    </row>
    <row r="84" spans="2:5" x14ac:dyDescent="0.3">
      <c r="B84" s="9" t="s">
        <v>28</v>
      </c>
      <c r="C84" s="9"/>
      <c r="D84" s="9"/>
      <c r="E84" s="9"/>
    </row>
    <row r="85" spans="2:5" x14ac:dyDescent="0.3">
      <c r="B85" s="9" t="s">
        <v>29</v>
      </c>
      <c r="C85" s="9"/>
      <c r="D85" s="9"/>
      <c r="E85" s="9"/>
    </row>
    <row r="86" spans="2:5" x14ac:dyDescent="0.3">
      <c r="B86" s="9" t="s">
        <v>30</v>
      </c>
      <c r="C86" s="9"/>
      <c r="D86" s="9"/>
      <c r="E86" s="9"/>
    </row>
    <row r="87" spans="2:5" x14ac:dyDescent="0.3">
      <c r="B87" s="9" t="s">
        <v>31</v>
      </c>
      <c r="C87" s="9"/>
      <c r="D87" s="9"/>
      <c r="E87" s="9"/>
    </row>
    <row r="88" spans="2:5" x14ac:dyDescent="0.3">
      <c r="B88" s="9" t="s">
        <v>32</v>
      </c>
      <c r="C88" s="9"/>
      <c r="D88" s="9"/>
      <c r="E88" s="9"/>
    </row>
    <row r="89" spans="2:5" x14ac:dyDescent="0.3">
      <c r="B89" s="9" t="s">
        <v>33</v>
      </c>
      <c r="C89" s="9"/>
      <c r="D89" s="9"/>
      <c r="E89" s="9"/>
    </row>
    <row r="90" spans="2:5" x14ac:dyDescent="0.3">
      <c r="B90" s="9" t="s">
        <v>34</v>
      </c>
      <c r="C90" s="9"/>
      <c r="D90" s="9"/>
      <c r="E90" s="9"/>
    </row>
    <row r="91" spans="2:5" x14ac:dyDescent="0.3">
      <c r="B91" s="9" t="s">
        <v>35</v>
      </c>
      <c r="C91" s="9"/>
      <c r="D91" s="9"/>
      <c r="E91" s="9"/>
    </row>
    <row r="92" spans="2:5" x14ac:dyDescent="0.3">
      <c r="B92" s="9" t="s">
        <v>36</v>
      </c>
      <c r="C92" s="9"/>
      <c r="D92" s="9"/>
      <c r="E92" s="9"/>
    </row>
    <row r="93" spans="2:5" x14ac:dyDescent="0.3">
      <c r="B93" s="9" t="s">
        <v>39</v>
      </c>
      <c r="C93" s="9"/>
      <c r="D93" s="9"/>
      <c r="E93" s="9"/>
    </row>
    <row r="94" spans="2:5" x14ac:dyDescent="0.3">
      <c r="B94" s="9" t="s">
        <v>38</v>
      </c>
      <c r="C94" s="9"/>
      <c r="D94" s="9"/>
      <c r="E94" s="9"/>
    </row>
    <row r="100" spans="2:3" x14ac:dyDescent="0.3">
      <c r="B100" t="s">
        <v>8</v>
      </c>
    </row>
    <row r="102" spans="2:3" x14ac:dyDescent="0.3">
      <c r="B102" t="s">
        <v>9</v>
      </c>
      <c r="C102" t="s">
        <v>10</v>
      </c>
    </row>
  </sheetData>
  <mergeCells count="6">
    <mergeCell ref="B79:D79"/>
    <mergeCell ref="C6:D6"/>
    <mergeCell ref="B11:D11"/>
    <mergeCell ref="C40:D40"/>
    <mergeCell ref="B45:D45"/>
    <mergeCell ref="C74:D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3"/>
  <sheetViews>
    <sheetView topLeftCell="A224" workbookViewId="0">
      <selection activeCell="B241" sqref="B241:H273"/>
    </sheetView>
  </sheetViews>
  <sheetFormatPr defaultRowHeight="14.4" x14ac:dyDescent="0.3"/>
  <cols>
    <col min="1" max="1" width="6.6640625" customWidth="1"/>
    <col min="2" max="2" width="27.21875" customWidth="1"/>
    <col min="3" max="3" width="11.88671875" customWidth="1"/>
    <col min="4" max="4" width="12.21875" customWidth="1"/>
    <col min="5" max="5" width="11.5546875" customWidth="1"/>
  </cols>
  <sheetData>
    <row r="3" spans="2:5" ht="15.6" x14ac:dyDescent="0.3">
      <c r="C3" s="4" t="s">
        <v>4</v>
      </c>
      <c r="D3" s="4"/>
    </row>
    <row r="4" spans="2:5" ht="15.6" x14ac:dyDescent="0.3">
      <c r="C4" s="4" t="s">
        <v>5</v>
      </c>
      <c r="D4" s="4"/>
    </row>
    <row r="5" spans="2:5" x14ac:dyDescent="0.3">
      <c r="B5" s="5" t="s">
        <v>24</v>
      </c>
      <c r="C5" s="5"/>
      <c r="D5" s="5"/>
      <c r="E5" s="5"/>
    </row>
    <row r="6" spans="2:5" x14ac:dyDescent="0.3">
      <c r="B6" s="5"/>
      <c r="C6" s="5" t="s">
        <v>59</v>
      </c>
      <c r="D6" s="5"/>
      <c r="E6" s="5"/>
    </row>
    <row r="7" spans="2:5" x14ac:dyDescent="0.3">
      <c r="B7" s="18" t="s">
        <v>51</v>
      </c>
      <c r="C7" s="31" t="s">
        <v>99</v>
      </c>
      <c r="D7" s="31"/>
    </row>
    <row r="10" spans="2:5" ht="28.8" x14ac:dyDescent="0.3">
      <c r="B10" s="1" t="s">
        <v>0</v>
      </c>
      <c r="C10" s="2" t="s">
        <v>1</v>
      </c>
      <c r="D10" s="2" t="s">
        <v>2</v>
      </c>
      <c r="E10" s="2" t="s">
        <v>3</v>
      </c>
    </row>
    <row r="11" spans="2:5" x14ac:dyDescent="0.3">
      <c r="B11" s="3" t="s">
        <v>25</v>
      </c>
      <c r="C11" s="1">
        <v>65047.32</v>
      </c>
      <c r="D11" s="1">
        <v>58440.310000000005</v>
      </c>
      <c r="E11" s="1">
        <f>C11</f>
        <v>65047.32</v>
      </c>
    </row>
    <row r="12" spans="2:5" x14ac:dyDescent="0.3">
      <c r="B12" s="28" t="s">
        <v>7</v>
      </c>
      <c r="C12" s="29"/>
      <c r="D12" s="30"/>
      <c r="E12" s="1">
        <f>C11-E11</f>
        <v>0</v>
      </c>
    </row>
    <row r="14" spans="2:5" x14ac:dyDescent="0.3">
      <c r="B14" s="5" t="s">
        <v>26</v>
      </c>
    </row>
    <row r="16" spans="2:5" x14ac:dyDescent="0.3">
      <c r="B16" s="9" t="s">
        <v>27</v>
      </c>
    </row>
    <row r="17" spans="2:5" x14ac:dyDescent="0.3">
      <c r="B17" s="9" t="s">
        <v>28</v>
      </c>
      <c r="C17" s="9"/>
      <c r="D17" s="9"/>
      <c r="E17" s="9"/>
    </row>
    <row r="18" spans="2:5" x14ac:dyDescent="0.3">
      <c r="B18" s="9" t="s">
        <v>29</v>
      </c>
      <c r="C18" s="9"/>
      <c r="D18" s="9"/>
      <c r="E18" s="9"/>
    </row>
    <row r="19" spans="2:5" x14ac:dyDescent="0.3">
      <c r="B19" s="9" t="s">
        <v>30</v>
      </c>
      <c r="C19" s="9"/>
      <c r="D19" s="9"/>
      <c r="E19" s="9"/>
    </row>
    <row r="20" spans="2:5" x14ac:dyDescent="0.3">
      <c r="B20" s="9" t="s">
        <v>31</v>
      </c>
      <c r="C20" s="9"/>
      <c r="D20" s="9"/>
      <c r="E20" s="9"/>
    </row>
    <row r="21" spans="2:5" x14ac:dyDescent="0.3">
      <c r="B21" s="9" t="s">
        <v>32</v>
      </c>
      <c r="C21" s="9"/>
      <c r="D21" s="9"/>
      <c r="E21" s="9"/>
    </row>
    <row r="22" spans="2:5" x14ac:dyDescent="0.3">
      <c r="B22" s="9" t="s">
        <v>33</v>
      </c>
      <c r="C22" s="9"/>
      <c r="D22" s="9"/>
      <c r="E22" s="9"/>
    </row>
    <row r="23" spans="2:5" x14ac:dyDescent="0.3">
      <c r="B23" s="9" t="s">
        <v>34</v>
      </c>
      <c r="C23" s="9"/>
      <c r="D23" s="9"/>
      <c r="E23" s="9"/>
    </row>
    <row r="24" spans="2:5" x14ac:dyDescent="0.3">
      <c r="B24" s="9" t="s">
        <v>35</v>
      </c>
      <c r="C24" s="9"/>
      <c r="D24" s="9"/>
      <c r="E24" s="9"/>
    </row>
    <row r="25" spans="2:5" x14ac:dyDescent="0.3">
      <c r="B25" s="9" t="s">
        <v>36</v>
      </c>
      <c r="C25" s="9"/>
      <c r="D25" s="9"/>
      <c r="E25" s="9"/>
    </row>
    <row r="26" spans="2:5" x14ac:dyDescent="0.3">
      <c r="B26" s="9" t="s">
        <v>39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7" spans="2:5" ht="15.6" x14ac:dyDescent="0.3">
      <c r="C37" s="4" t="s">
        <v>4</v>
      </c>
      <c r="D37" s="4"/>
    </row>
    <row r="38" spans="2:5" ht="15.6" x14ac:dyDescent="0.3">
      <c r="C38" s="4" t="s">
        <v>5</v>
      </c>
      <c r="D38" s="4"/>
    </row>
    <row r="39" spans="2:5" x14ac:dyDescent="0.3">
      <c r="B39" s="5" t="s">
        <v>24</v>
      </c>
      <c r="C39" s="5"/>
      <c r="D39" s="5"/>
      <c r="E39" s="5"/>
    </row>
    <row r="40" spans="2:5" x14ac:dyDescent="0.3">
      <c r="B40" s="5"/>
      <c r="C40" s="5" t="s">
        <v>59</v>
      </c>
      <c r="D40" s="5"/>
      <c r="E40" s="5"/>
    </row>
    <row r="41" spans="2:5" x14ac:dyDescent="0.3">
      <c r="B41" s="18" t="s">
        <v>51</v>
      </c>
      <c r="C41" s="31" t="s">
        <v>100</v>
      </c>
      <c r="D41" s="31"/>
    </row>
    <row r="44" spans="2:5" ht="28.8" x14ac:dyDescent="0.3">
      <c r="B44" s="1" t="s">
        <v>0</v>
      </c>
      <c r="C44" s="2" t="s">
        <v>1</v>
      </c>
      <c r="D44" s="2" t="s">
        <v>2</v>
      </c>
      <c r="E44" s="2" t="s">
        <v>3</v>
      </c>
    </row>
    <row r="45" spans="2:5" x14ac:dyDescent="0.3">
      <c r="B45" s="3" t="s">
        <v>25</v>
      </c>
      <c r="C45" s="1">
        <v>132786</v>
      </c>
      <c r="D45" s="1">
        <f>118649.49+2500.6</f>
        <v>121150.09000000001</v>
      </c>
      <c r="E45" s="1">
        <f>C45</f>
        <v>132786</v>
      </c>
    </row>
    <row r="46" spans="2:5" x14ac:dyDescent="0.3">
      <c r="B46" s="28" t="s">
        <v>7</v>
      </c>
      <c r="C46" s="29"/>
      <c r="D46" s="30"/>
      <c r="E46" s="1">
        <f>C45-E45</f>
        <v>0</v>
      </c>
    </row>
    <row r="48" spans="2:5" x14ac:dyDescent="0.3">
      <c r="B48" s="5" t="s">
        <v>26</v>
      </c>
    </row>
    <row r="50" spans="2:5" x14ac:dyDescent="0.3">
      <c r="B50" s="9" t="s">
        <v>27</v>
      </c>
    </row>
    <row r="51" spans="2:5" x14ac:dyDescent="0.3">
      <c r="B51" s="9" t="s">
        <v>28</v>
      </c>
      <c r="C51" s="9"/>
      <c r="D51" s="9"/>
      <c r="E51" s="9"/>
    </row>
    <row r="52" spans="2:5" x14ac:dyDescent="0.3">
      <c r="B52" s="9" t="s">
        <v>29</v>
      </c>
      <c r="C52" s="9"/>
      <c r="D52" s="9"/>
      <c r="E52" s="9"/>
    </row>
    <row r="53" spans="2:5" x14ac:dyDescent="0.3">
      <c r="B53" s="9" t="s">
        <v>30</v>
      </c>
      <c r="C53" s="9"/>
      <c r="D53" s="9"/>
      <c r="E53" s="9"/>
    </row>
    <row r="54" spans="2:5" x14ac:dyDescent="0.3">
      <c r="B54" s="9" t="s">
        <v>31</v>
      </c>
      <c r="C54" s="9"/>
      <c r="D54" s="9"/>
      <c r="E54" s="9"/>
    </row>
    <row r="55" spans="2:5" x14ac:dyDescent="0.3">
      <c r="B55" s="9" t="s">
        <v>32</v>
      </c>
      <c r="C55" s="9"/>
      <c r="D55" s="9"/>
      <c r="E55" s="9"/>
    </row>
    <row r="56" spans="2:5" x14ac:dyDescent="0.3">
      <c r="B56" s="9" t="s">
        <v>33</v>
      </c>
      <c r="C56" s="9"/>
      <c r="D56" s="9"/>
      <c r="E56" s="9"/>
    </row>
    <row r="57" spans="2:5" x14ac:dyDescent="0.3">
      <c r="B57" s="9" t="s">
        <v>34</v>
      </c>
      <c r="C57" s="9"/>
      <c r="D57" s="9"/>
      <c r="E57" s="9"/>
    </row>
    <row r="58" spans="2:5" x14ac:dyDescent="0.3">
      <c r="B58" s="9" t="s">
        <v>35</v>
      </c>
      <c r="C58" s="9"/>
      <c r="D58" s="9"/>
      <c r="E58" s="9"/>
    </row>
    <row r="59" spans="2:5" x14ac:dyDescent="0.3">
      <c r="B59" s="9" t="s">
        <v>36</v>
      </c>
      <c r="C59" s="9"/>
      <c r="D59" s="9"/>
      <c r="E59" s="9"/>
    </row>
    <row r="60" spans="2:5" x14ac:dyDescent="0.3">
      <c r="B60" s="9" t="s">
        <v>39</v>
      </c>
      <c r="C60" s="9"/>
      <c r="D60" s="9"/>
      <c r="E60" s="9"/>
    </row>
    <row r="61" spans="2:5" x14ac:dyDescent="0.3">
      <c r="B61" s="9" t="s">
        <v>38</v>
      </c>
      <c r="C61" s="9"/>
      <c r="D61" s="9"/>
      <c r="E61" s="9"/>
    </row>
    <row r="67" spans="2:5" x14ac:dyDescent="0.3">
      <c r="B67" t="s">
        <v>8</v>
      </c>
    </row>
    <row r="69" spans="2:5" x14ac:dyDescent="0.3">
      <c r="B69" t="s">
        <v>9</v>
      </c>
      <c r="C69" t="s">
        <v>10</v>
      </c>
    </row>
    <row r="71" spans="2:5" ht="15.6" x14ac:dyDescent="0.3">
      <c r="C71" s="4" t="s">
        <v>4</v>
      </c>
      <c r="D71" s="4"/>
    </row>
    <row r="72" spans="2:5" ht="15.6" x14ac:dyDescent="0.3">
      <c r="C72" s="4" t="s">
        <v>5</v>
      </c>
      <c r="D72" s="4"/>
    </row>
    <row r="73" spans="2:5" x14ac:dyDescent="0.3">
      <c r="B73" s="5" t="s">
        <v>24</v>
      </c>
      <c r="C73" s="5"/>
      <c r="D73" s="5"/>
      <c r="E73" s="5"/>
    </row>
    <row r="74" spans="2:5" x14ac:dyDescent="0.3">
      <c r="B74" s="5"/>
      <c r="C74" s="5" t="s">
        <v>59</v>
      </c>
      <c r="D74" s="5"/>
      <c r="E74" s="5"/>
    </row>
    <row r="75" spans="2:5" x14ac:dyDescent="0.3">
      <c r="B75" s="18" t="s">
        <v>51</v>
      </c>
      <c r="C75" s="31" t="s">
        <v>101</v>
      </c>
      <c r="D75" s="31"/>
    </row>
    <row r="78" spans="2:5" ht="28.8" x14ac:dyDescent="0.3">
      <c r="B78" s="1" t="s">
        <v>0</v>
      </c>
      <c r="C78" s="2" t="s">
        <v>1</v>
      </c>
      <c r="D78" s="2" t="s">
        <v>2</v>
      </c>
      <c r="E78" s="2" t="s">
        <v>3</v>
      </c>
    </row>
    <row r="79" spans="2:5" x14ac:dyDescent="0.3">
      <c r="B79" s="3" t="s">
        <v>25</v>
      </c>
      <c r="C79" s="1">
        <v>63896.52</v>
      </c>
      <c r="D79" s="1">
        <v>59232.960000000006</v>
      </c>
      <c r="E79" s="1">
        <f>C79</f>
        <v>63896.52</v>
      </c>
    </row>
    <row r="80" spans="2:5" x14ac:dyDescent="0.3">
      <c r="B80" s="28" t="s">
        <v>7</v>
      </c>
      <c r="C80" s="29"/>
      <c r="D80" s="30"/>
      <c r="E80" s="1">
        <f>C79-E79</f>
        <v>0</v>
      </c>
    </row>
    <row r="82" spans="2:5" x14ac:dyDescent="0.3">
      <c r="B82" s="5" t="s">
        <v>26</v>
      </c>
    </row>
    <row r="84" spans="2:5" x14ac:dyDescent="0.3">
      <c r="B84" s="9" t="s">
        <v>27</v>
      </c>
    </row>
    <row r="85" spans="2:5" x14ac:dyDescent="0.3">
      <c r="B85" s="9" t="s">
        <v>28</v>
      </c>
      <c r="C85" s="9"/>
      <c r="D85" s="9"/>
      <c r="E85" s="9"/>
    </row>
    <row r="86" spans="2:5" x14ac:dyDescent="0.3">
      <c r="B86" s="9" t="s">
        <v>29</v>
      </c>
      <c r="C86" s="9"/>
      <c r="D86" s="9"/>
      <c r="E86" s="9"/>
    </row>
    <row r="87" spans="2:5" x14ac:dyDescent="0.3">
      <c r="B87" s="9" t="s">
        <v>30</v>
      </c>
      <c r="C87" s="9"/>
      <c r="D87" s="9"/>
      <c r="E87" s="9"/>
    </row>
    <row r="88" spans="2:5" x14ac:dyDescent="0.3">
      <c r="B88" s="9" t="s">
        <v>31</v>
      </c>
      <c r="C88" s="9"/>
      <c r="D88" s="9"/>
      <c r="E88" s="9"/>
    </row>
    <row r="89" spans="2:5" x14ac:dyDescent="0.3">
      <c r="B89" s="9" t="s">
        <v>32</v>
      </c>
      <c r="C89" s="9"/>
      <c r="D89" s="9"/>
      <c r="E89" s="9"/>
    </row>
    <row r="90" spans="2:5" x14ac:dyDescent="0.3">
      <c r="B90" s="9" t="s">
        <v>33</v>
      </c>
      <c r="C90" s="9"/>
      <c r="D90" s="9"/>
      <c r="E90" s="9"/>
    </row>
    <row r="91" spans="2:5" x14ac:dyDescent="0.3">
      <c r="B91" s="9" t="s">
        <v>34</v>
      </c>
      <c r="C91" s="9"/>
      <c r="D91" s="9"/>
      <c r="E91" s="9"/>
    </row>
    <row r="92" spans="2:5" x14ac:dyDescent="0.3">
      <c r="B92" s="9" t="s">
        <v>35</v>
      </c>
      <c r="C92" s="9"/>
      <c r="D92" s="9"/>
      <c r="E92" s="9"/>
    </row>
    <row r="93" spans="2:5" x14ac:dyDescent="0.3">
      <c r="B93" s="9" t="s">
        <v>36</v>
      </c>
      <c r="C93" s="9"/>
      <c r="D93" s="9"/>
      <c r="E93" s="9"/>
    </row>
    <row r="94" spans="2:5" x14ac:dyDescent="0.3">
      <c r="B94" s="9" t="s">
        <v>39</v>
      </c>
      <c r="C94" s="9"/>
      <c r="D94" s="9"/>
      <c r="E94" s="9"/>
    </row>
    <row r="95" spans="2:5" x14ac:dyDescent="0.3">
      <c r="B95" s="9" t="s">
        <v>38</v>
      </c>
      <c r="C95" s="9"/>
      <c r="D95" s="9"/>
      <c r="E95" s="9"/>
    </row>
    <row r="101" spans="2:5" x14ac:dyDescent="0.3">
      <c r="B101" t="s">
        <v>8</v>
      </c>
    </row>
    <row r="103" spans="2:5" x14ac:dyDescent="0.3">
      <c r="B103" t="s">
        <v>9</v>
      </c>
      <c r="C103" t="s">
        <v>10</v>
      </c>
    </row>
    <row r="105" spans="2:5" ht="15.6" x14ac:dyDescent="0.3">
      <c r="C105" s="4" t="s">
        <v>4</v>
      </c>
      <c r="D105" s="4"/>
    </row>
    <row r="106" spans="2:5" ht="15.6" x14ac:dyDescent="0.3">
      <c r="C106" s="4" t="s">
        <v>5</v>
      </c>
      <c r="D106" s="4"/>
    </row>
    <row r="107" spans="2:5" x14ac:dyDescent="0.3">
      <c r="B107" s="5" t="s">
        <v>24</v>
      </c>
      <c r="C107" s="5"/>
      <c r="D107" s="5"/>
      <c r="E107" s="5"/>
    </row>
    <row r="108" spans="2:5" x14ac:dyDescent="0.3">
      <c r="B108" s="5"/>
      <c r="C108" s="5" t="s">
        <v>59</v>
      </c>
      <c r="D108" s="5"/>
      <c r="E108" s="5"/>
    </row>
    <row r="109" spans="2:5" x14ac:dyDescent="0.3">
      <c r="B109" s="18" t="s">
        <v>51</v>
      </c>
      <c r="C109" s="31" t="s">
        <v>102</v>
      </c>
      <c r="D109" s="31"/>
    </row>
    <row r="112" spans="2:5" ht="28.8" x14ac:dyDescent="0.3">
      <c r="B112" s="1" t="s">
        <v>0</v>
      </c>
      <c r="C112" s="2" t="s">
        <v>1</v>
      </c>
      <c r="D112" s="2" t="s">
        <v>2</v>
      </c>
      <c r="E112" s="2" t="s">
        <v>3</v>
      </c>
    </row>
    <row r="113" spans="2:5" x14ac:dyDescent="0.3">
      <c r="B113" s="3" t="s">
        <v>25</v>
      </c>
      <c r="C113" s="1">
        <f>157961.25+10202.78</f>
        <v>168164.03</v>
      </c>
      <c r="D113" s="1">
        <f>137126.24+10202.78</f>
        <v>147329.01999999999</v>
      </c>
      <c r="E113" s="1">
        <f>C113</f>
        <v>168164.03</v>
      </c>
    </row>
    <row r="114" spans="2:5" x14ac:dyDescent="0.3">
      <c r="B114" s="28" t="s">
        <v>7</v>
      </c>
      <c r="C114" s="29"/>
      <c r="D114" s="30"/>
      <c r="E114" s="1">
        <f>C113-E113</f>
        <v>0</v>
      </c>
    </row>
    <row r="116" spans="2:5" x14ac:dyDescent="0.3">
      <c r="B116" s="5" t="s">
        <v>26</v>
      </c>
    </row>
    <row r="118" spans="2:5" x14ac:dyDescent="0.3">
      <c r="B118" s="9" t="s">
        <v>27</v>
      </c>
    </row>
    <row r="119" spans="2:5" x14ac:dyDescent="0.3">
      <c r="B119" s="9" t="s">
        <v>28</v>
      </c>
      <c r="C119" s="9"/>
      <c r="D119" s="9"/>
      <c r="E119" s="9"/>
    </row>
    <row r="120" spans="2:5" x14ac:dyDescent="0.3">
      <c r="B120" s="9" t="s">
        <v>29</v>
      </c>
      <c r="C120" s="9"/>
      <c r="D120" s="9"/>
      <c r="E120" s="9"/>
    </row>
    <row r="121" spans="2:5" x14ac:dyDescent="0.3">
      <c r="B121" s="9" t="s">
        <v>30</v>
      </c>
      <c r="C121" s="9"/>
      <c r="D121" s="9"/>
      <c r="E121" s="9"/>
    </row>
    <row r="122" spans="2:5" x14ac:dyDescent="0.3">
      <c r="B122" s="9" t="s">
        <v>31</v>
      </c>
      <c r="C122" s="9"/>
      <c r="D122" s="9"/>
      <c r="E122" s="9"/>
    </row>
    <row r="123" spans="2:5" x14ac:dyDescent="0.3">
      <c r="B123" s="9" t="s">
        <v>32</v>
      </c>
      <c r="C123" s="9"/>
      <c r="D123" s="9"/>
      <c r="E123" s="9"/>
    </row>
    <row r="124" spans="2:5" x14ac:dyDescent="0.3">
      <c r="B124" s="9" t="s">
        <v>33</v>
      </c>
      <c r="C124" s="9"/>
      <c r="D124" s="9"/>
      <c r="E124" s="9"/>
    </row>
    <row r="125" spans="2:5" x14ac:dyDescent="0.3">
      <c r="B125" s="9" t="s">
        <v>34</v>
      </c>
      <c r="C125" s="9"/>
      <c r="D125" s="9"/>
      <c r="E125" s="9"/>
    </row>
    <row r="126" spans="2:5" x14ac:dyDescent="0.3">
      <c r="B126" s="9" t="s">
        <v>35</v>
      </c>
      <c r="C126" s="9"/>
      <c r="D126" s="9"/>
      <c r="E126" s="9"/>
    </row>
    <row r="127" spans="2:5" x14ac:dyDescent="0.3">
      <c r="B127" s="9" t="s">
        <v>36</v>
      </c>
      <c r="C127" s="9"/>
      <c r="D127" s="9"/>
      <c r="E127" s="9"/>
    </row>
    <row r="128" spans="2:5" x14ac:dyDescent="0.3">
      <c r="B128" s="9" t="s">
        <v>39</v>
      </c>
      <c r="C128" s="9"/>
      <c r="D128" s="9"/>
      <c r="E128" s="9"/>
    </row>
    <row r="129" spans="2:5" x14ac:dyDescent="0.3">
      <c r="B129" s="9" t="s">
        <v>38</v>
      </c>
      <c r="C129" s="9"/>
      <c r="D129" s="9"/>
      <c r="E129" s="9"/>
    </row>
    <row r="135" spans="2:5" x14ac:dyDescent="0.3">
      <c r="B135" t="s">
        <v>8</v>
      </c>
    </row>
    <row r="137" spans="2:5" x14ac:dyDescent="0.3">
      <c r="B137" t="s">
        <v>9</v>
      </c>
      <c r="C137" t="s">
        <v>10</v>
      </c>
    </row>
    <row r="139" spans="2:5" ht="15.6" x14ac:dyDescent="0.3">
      <c r="C139" s="4" t="s">
        <v>4</v>
      </c>
      <c r="D139" s="4"/>
    </row>
    <row r="140" spans="2:5" ht="15.6" x14ac:dyDescent="0.3">
      <c r="C140" s="4" t="s">
        <v>5</v>
      </c>
      <c r="D140" s="4"/>
    </row>
    <row r="141" spans="2:5" x14ac:dyDescent="0.3">
      <c r="B141" s="5" t="s">
        <v>24</v>
      </c>
      <c r="C141" s="5"/>
      <c r="D141" s="5"/>
      <c r="E141" s="5"/>
    </row>
    <row r="142" spans="2:5" x14ac:dyDescent="0.3">
      <c r="B142" s="5"/>
      <c r="C142" s="5" t="s">
        <v>59</v>
      </c>
      <c r="D142" s="5"/>
      <c r="E142" s="5"/>
    </row>
    <row r="143" spans="2:5" x14ac:dyDescent="0.3">
      <c r="B143" s="18" t="s">
        <v>51</v>
      </c>
      <c r="C143" s="31" t="s">
        <v>103</v>
      </c>
      <c r="D143" s="31"/>
    </row>
    <row r="146" spans="2:5" ht="28.8" x14ac:dyDescent="0.3">
      <c r="B146" s="1" t="s">
        <v>0</v>
      </c>
      <c r="C146" s="2" t="s">
        <v>1</v>
      </c>
      <c r="D146" s="2" t="s">
        <v>2</v>
      </c>
      <c r="E146" s="2" t="s">
        <v>3</v>
      </c>
    </row>
    <row r="147" spans="2:5" x14ac:dyDescent="0.3">
      <c r="B147" s="3" t="s">
        <v>25</v>
      </c>
      <c r="C147" s="1">
        <v>58020.12</v>
      </c>
      <c r="D147" s="1">
        <v>46877.189999999988</v>
      </c>
      <c r="E147" s="1">
        <f>C147</f>
        <v>58020.12</v>
      </c>
    </row>
    <row r="148" spans="2:5" x14ac:dyDescent="0.3">
      <c r="B148" s="28" t="s">
        <v>7</v>
      </c>
      <c r="C148" s="29"/>
      <c r="D148" s="30"/>
      <c r="E148" s="1">
        <f>C147-E147</f>
        <v>0</v>
      </c>
    </row>
    <row r="150" spans="2:5" x14ac:dyDescent="0.3">
      <c r="B150" s="5" t="s">
        <v>26</v>
      </c>
    </row>
    <row r="152" spans="2:5" x14ac:dyDescent="0.3">
      <c r="B152" s="9" t="s">
        <v>27</v>
      </c>
    </row>
    <row r="153" spans="2:5" x14ac:dyDescent="0.3">
      <c r="B153" s="9" t="s">
        <v>28</v>
      </c>
      <c r="C153" s="9"/>
      <c r="D153" s="9"/>
      <c r="E153" s="9"/>
    </row>
    <row r="154" spans="2:5" x14ac:dyDescent="0.3">
      <c r="B154" s="9" t="s">
        <v>29</v>
      </c>
      <c r="C154" s="9"/>
      <c r="D154" s="9"/>
      <c r="E154" s="9"/>
    </row>
    <row r="155" spans="2:5" x14ac:dyDescent="0.3">
      <c r="B155" s="9" t="s">
        <v>30</v>
      </c>
      <c r="C155" s="9"/>
      <c r="D155" s="9"/>
      <c r="E155" s="9"/>
    </row>
    <row r="156" spans="2:5" x14ac:dyDescent="0.3">
      <c r="B156" s="9" t="s">
        <v>31</v>
      </c>
      <c r="C156" s="9"/>
      <c r="D156" s="9"/>
      <c r="E156" s="9"/>
    </row>
    <row r="157" spans="2:5" x14ac:dyDescent="0.3">
      <c r="B157" s="9" t="s">
        <v>32</v>
      </c>
      <c r="C157" s="9"/>
      <c r="D157" s="9"/>
      <c r="E157" s="9"/>
    </row>
    <row r="158" spans="2:5" x14ac:dyDescent="0.3">
      <c r="B158" s="9" t="s">
        <v>33</v>
      </c>
      <c r="C158" s="9"/>
      <c r="D158" s="9"/>
      <c r="E158" s="9"/>
    </row>
    <row r="159" spans="2:5" x14ac:dyDescent="0.3">
      <c r="B159" s="9" t="s">
        <v>34</v>
      </c>
      <c r="C159" s="9"/>
      <c r="D159" s="9"/>
      <c r="E159" s="9"/>
    </row>
    <row r="160" spans="2:5" x14ac:dyDescent="0.3">
      <c r="B160" s="9" t="s">
        <v>35</v>
      </c>
      <c r="C160" s="9"/>
      <c r="D160" s="9"/>
      <c r="E160" s="9"/>
    </row>
    <row r="161" spans="2:5" x14ac:dyDescent="0.3">
      <c r="B161" s="9" t="s">
        <v>36</v>
      </c>
      <c r="C161" s="9"/>
      <c r="D161" s="9"/>
      <c r="E161" s="9"/>
    </row>
    <row r="162" spans="2:5" x14ac:dyDescent="0.3">
      <c r="B162" s="9" t="s">
        <v>39</v>
      </c>
      <c r="C162" s="9"/>
      <c r="D162" s="9"/>
      <c r="E162" s="9"/>
    </row>
    <row r="163" spans="2:5" x14ac:dyDescent="0.3">
      <c r="B163" s="9" t="s">
        <v>38</v>
      </c>
      <c r="C163" s="9"/>
      <c r="D163" s="9"/>
      <c r="E163" s="9"/>
    </row>
    <row r="169" spans="2:5" x14ac:dyDescent="0.3">
      <c r="B169" t="s">
        <v>8</v>
      </c>
    </row>
    <row r="171" spans="2:5" x14ac:dyDescent="0.3">
      <c r="B171" t="s">
        <v>9</v>
      </c>
      <c r="C171" t="s">
        <v>10</v>
      </c>
    </row>
    <row r="173" spans="2:5" ht="15.6" x14ac:dyDescent="0.3">
      <c r="C173" s="4" t="s">
        <v>4</v>
      </c>
      <c r="D173" s="4"/>
    </row>
    <row r="174" spans="2:5" ht="15.6" x14ac:dyDescent="0.3">
      <c r="C174" s="4" t="s">
        <v>5</v>
      </c>
      <c r="D174" s="4"/>
    </row>
    <row r="175" spans="2:5" x14ac:dyDescent="0.3">
      <c r="B175" s="5" t="s">
        <v>24</v>
      </c>
      <c r="C175" s="5"/>
      <c r="D175" s="5"/>
      <c r="E175" s="5"/>
    </row>
    <row r="176" spans="2:5" x14ac:dyDescent="0.3">
      <c r="B176" s="5"/>
      <c r="C176" s="5" t="s">
        <v>59</v>
      </c>
      <c r="D176" s="5"/>
      <c r="E176" s="5"/>
    </row>
    <row r="177" spans="2:5" x14ac:dyDescent="0.3">
      <c r="B177" s="18" t="s">
        <v>51</v>
      </c>
      <c r="C177" s="31" t="s">
        <v>104</v>
      </c>
      <c r="D177" s="31"/>
    </row>
    <row r="180" spans="2:5" ht="28.8" x14ac:dyDescent="0.3">
      <c r="B180" s="1" t="s">
        <v>0</v>
      </c>
      <c r="C180" s="2" t="s">
        <v>1</v>
      </c>
      <c r="D180" s="2" t="s">
        <v>2</v>
      </c>
      <c r="E180" s="2" t="s">
        <v>3</v>
      </c>
    </row>
    <row r="181" spans="2:5" x14ac:dyDescent="0.3">
      <c r="B181" s="3" t="s">
        <v>25</v>
      </c>
      <c r="C181" s="1">
        <f>103574.88+29307.66</f>
        <v>132882.54</v>
      </c>
      <c r="D181" s="1">
        <f>96283.68+29307.66</f>
        <v>125591.34</v>
      </c>
      <c r="E181" s="1">
        <f>C181</f>
        <v>132882.54</v>
      </c>
    </row>
    <row r="182" spans="2:5" x14ac:dyDescent="0.3">
      <c r="B182" s="28" t="s">
        <v>7</v>
      </c>
      <c r="C182" s="29"/>
      <c r="D182" s="30"/>
      <c r="E182" s="1">
        <f>C181-E181</f>
        <v>0</v>
      </c>
    </row>
    <row r="184" spans="2:5" x14ac:dyDescent="0.3">
      <c r="B184" s="5" t="s">
        <v>26</v>
      </c>
    </row>
    <row r="186" spans="2:5" x14ac:dyDescent="0.3">
      <c r="B186" s="9" t="s">
        <v>27</v>
      </c>
    </row>
    <row r="187" spans="2:5" x14ac:dyDescent="0.3">
      <c r="B187" s="9" t="s">
        <v>28</v>
      </c>
      <c r="C187" s="9"/>
      <c r="D187" s="9"/>
      <c r="E187" s="9"/>
    </row>
    <row r="188" spans="2:5" x14ac:dyDescent="0.3">
      <c r="B188" s="9" t="s">
        <v>29</v>
      </c>
      <c r="C188" s="9"/>
      <c r="D188" s="9"/>
      <c r="E188" s="9"/>
    </row>
    <row r="189" spans="2:5" x14ac:dyDescent="0.3">
      <c r="B189" s="9" t="s">
        <v>30</v>
      </c>
      <c r="C189" s="9"/>
      <c r="D189" s="9"/>
      <c r="E189" s="9"/>
    </row>
    <row r="190" spans="2:5" x14ac:dyDescent="0.3">
      <c r="B190" s="9" t="s">
        <v>31</v>
      </c>
      <c r="C190" s="9"/>
      <c r="D190" s="9"/>
      <c r="E190" s="9"/>
    </row>
    <row r="191" spans="2:5" x14ac:dyDescent="0.3">
      <c r="B191" s="9" t="s">
        <v>32</v>
      </c>
      <c r="C191" s="9"/>
      <c r="D191" s="9"/>
      <c r="E191" s="9"/>
    </row>
    <row r="192" spans="2:5" x14ac:dyDescent="0.3">
      <c r="B192" s="9" t="s">
        <v>33</v>
      </c>
      <c r="C192" s="9"/>
      <c r="D192" s="9"/>
      <c r="E192" s="9"/>
    </row>
    <row r="193" spans="2:5" x14ac:dyDescent="0.3">
      <c r="B193" s="9" t="s">
        <v>34</v>
      </c>
      <c r="C193" s="9"/>
      <c r="D193" s="9"/>
      <c r="E193" s="9"/>
    </row>
    <row r="194" spans="2:5" x14ac:dyDescent="0.3">
      <c r="B194" s="9" t="s">
        <v>35</v>
      </c>
      <c r="C194" s="9"/>
      <c r="D194" s="9"/>
      <c r="E194" s="9"/>
    </row>
    <row r="195" spans="2:5" x14ac:dyDescent="0.3">
      <c r="B195" s="9" t="s">
        <v>36</v>
      </c>
      <c r="C195" s="9"/>
      <c r="D195" s="9"/>
      <c r="E195" s="9"/>
    </row>
    <row r="196" spans="2:5" x14ac:dyDescent="0.3">
      <c r="B196" s="9" t="s">
        <v>39</v>
      </c>
      <c r="C196" s="9"/>
      <c r="D196" s="9"/>
      <c r="E196" s="9"/>
    </row>
    <row r="197" spans="2:5" x14ac:dyDescent="0.3">
      <c r="B197" s="9" t="s">
        <v>38</v>
      </c>
      <c r="C197" s="9"/>
      <c r="D197" s="9"/>
      <c r="E197" s="9"/>
    </row>
    <row r="203" spans="2:5" x14ac:dyDescent="0.3">
      <c r="B203" t="s">
        <v>8</v>
      </c>
    </row>
    <row r="205" spans="2:5" x14ac:dyDescent="0.3">
      <c r="B205" t="s">
        <v>9</v>
      </c>
      <c r="C205" t="s">
        <v>10</v>
      </c>
    </row>
    <row r="207" spans="2:5" ht="15.6" x14ac:dyDescent="0.3">
      <c r="C207" s="4" t="s">
        <v>4</v>
      </c>
      <c r="D207" s="4"/>
    </row>
    <row r="208" spans="2:5" ht="15.6" x14ac:dyDescent="0.3">
      <c r="C208" s="4" t="s">
        <v>5</v>
      </c>
      <c r="D208" s="4"/>
    </row>
    <row r="209" spans="2:5" x14ac:dyDescent="0.3">
      <c r="B209" s="5" t="s">
        <v>24</v>
      </c>
      <c r="C209" s="5"/>
      <c r="D209" s="5"/>
      <c r="E209" s="5"/>
    </row>
    <row r="210" spans="2:5" x14ac:dyDescent="0.3">
      <c r="B210" s="5"/>
      <c r="C210" s="5" t="s">
        <v>59</v>
      </c>
      <c r="D210" s="5"/>
      <c r="E210" s="5"/>
    </row>
    <row r="211" spans="2:5" x14ac:dyDescent="0.3">
      <c r="B211" s="18" t="s">
        <v>51</v>
      </c>
      <c r="C211" s="31" t="s">
        <v>105</v>
      </c>
      <c r="D211" s="31"/>
    </row>
    <row r="214" spans="2:5" ht="28.8" x14ac:dyDescent="0.3">
      <c r="B214" s="1" t="s">
        <v>0</v>
      </c>
      <c r="C214" s="2" t="s">
        <v>1</v>
      </c>
      <c r="D214" s="2" t="s">
        <v>2</v>
      </c>
      <c r="E214" s="2" t="s">
        <v>3</v>
      </c>
    </row>
    <row r="215" spans="2:5" x14ac:dyDescent="0.3">
      <c r="B215" s="3" t="s">
        <v>25</v>
      </c>
      <c r="C215" s="1">
        <v>53264.040000000008</v>
      </c>
      <c r="D215" s="1">
        <v>47207.060000000005</v>
      </c>
      <c r="E215" s="1">
        <f>C215</f>
        <v>53264.040000000008</v>
      </c>
    </row>
    <row r="216" spans="2:5" x14ac:dyDescent="0.3">
      <c r="B216" s="28" t="s">
        <v>7</v>
      </c>
      <c r="C216" s="29"/>
      <c r="D216" s="30"/>
      <c r="E216" s="1">
        <f>C215-E215</f>
        <v>0</v>
      </c>
    </row>
    <row r="218" spans="2:5" x14ac:dyDescent="0.3">
      <c r="B218" s="5" t="s">
        <v>26</v>
      </c>
    </row>
    <row r="220" spans="2:5" x14ac:dyDescent="0.3">
      <c r="B220" s="9" t="s">
        <v>27</v>
      </c>
    </row>
    <row r="221" spans="2:5" x14ac:dyDescent="0.3">
      <c r="B221" s="9" t="s">
        <v>28</v>
      </c>
      <c r="C221" s="9"/>
      <c r="D221" s="9"/>
      <c r="E221" s="9"/>
    </row>
    <row r="222" spans="2:5" x14ac:dyDescent="0.3">
      <c r="B222" s="9" t="s">
        <v>29</v>
      </c>
      <c r="C222" s="9"/>
      <c r="D222" s="9"/>
      <c r="E222" s="9"/>
    </row>
    <row r="223" spans="2:5" x14ac:dyDescent="0.3">
      <c r="B223" s="9" t="s">
        <v>30</v>
      </c>
      <c r="C223" s="9"/>
      <c r="D223" s="9"/>
      <c r="E223" s="9"/>
    </row>
    <row r="224" spans="2:5" x14ac:dyDescent="0.3">
      <c r="B224" s="9" t="s">
        <v>31</v>
      </c>
      <c r="C224" s="9"/>
      <c r="D224" s="9"/>
      <c r="E224" s="9"/>
    </row>
    <row r="225" spans="2:5" x14ac:dyDescent="0.3">
      <c r="B225" s="9" t="s">
        <v>32</v>
      </c>
      <c r="C225" s="9"/>
      <c r="D225" s="9"/>
      <c r="E225" s="9"/>
    </row>
    <row r="226" spans="2:5" x14ac:dyDescent="0.3">
      <c r="B226" s="9" t="s">
        <v>33</v>
      </c>
      <c r="C226" s="9"/>
      <c r="D226" s="9"/>
      <c r="E226" s="9"/>
    </row>
    <row r="227" spans="2:5" x14ac:dyDescent="0.3">
      <c r="B227" s="9" t="s">
        <v>34</v>
      </c>
      <c r="C227" s="9"/>
      <c r="D227" s="9"/>
      <c r="E227" s="9"/>
    </row>
    <row r="228" spans="2:5" x14ac:dyDescent="0.3">
      <c r="B228" s="9" t="s">
        <v>35</v>
      </c>
      <c r="C228" s="9"/>
      <c r="D228" s="9"/>
      <c r="E228" s="9"/>
    </row>
    <row r="229" spans="2:5" x14ac:dyDescent="0.3">
      <c r="B229" s="9" t="s">
        <v>36</v>
      </c>
      <c r="C229" s="9"/>
      <c r="D229" s="9"/>
      <c r="E229" s="9"/>
    </row>
    <row r="230" spans="2:5" x14ac:dyDescent="0.3">
      <c r="B230" s="9" t="s">
        <v>39</v>
      </c>
      <c r="C230" s="9"/>
      <c r="D230" s="9"/>
      <c r="E230" s="9"/>
    </row>
    <row r="231" spans="2:5" x14ac:dyDescent="0.3">
      <c r="B231" s="9" t="s">
        <v>38</v>
      </c>
      <c r="C231" s="9"/>
      <c r="D231" s="9"/>
      <c r="E231" s="9"/>
    </row>
    <row r="237" spans="2:5" x14ac:dyDescent="0.3">
      <c r="B237" t="s">
        <v>8</v>
      </c>
    </row>
    <row r="239" spans="2:5" x14ac:dyDescent="0.3">
      <c r="B239" t="s">
        <v>9</v>
      </c>
      <c r="C239" t="s">
        <v>10</v>
      </c>
    </row>
    <row r="241" spans="2:5" ht="15.6" x14ac:dyDescent="0.3">
      <c r="C241" s="4" t="s">
        <v>4</v>
      </c>
      <c r="D241" s="4"/>
    </row>
    <row r="242" spans="2:5" ht="15.6" x14ac:dyDescent="0.3">
      <c r="C242" s="4" t="s">
        <v>5</v>
      </c>
      <c r="D242" s="4"/>
    </row>
    <row r="243" spans="2:5" x14ac:dyDescent="0.3">
      <c r="B243" s="5" t="s">
        <v>24</v>
      </c>
      <c r="C243" s="5"/>
      <c r="D243" s="5"/>
      <c r="E243" s="5"/>
    </row>
    <row r="244" spans="2:5" x14ac:dyDescent="0.3">
      <c r="B244" s="5"/>
      <c r="C244" s="5" t="s">
        <v>59</v>
      </c>
      <c r="D244" s="5"/>
      <c r="E244" s="5"/>
    </row>
    <row r="245" spans="2:5" x14ac:dyDescent="0.3">
      <c r="B245" s="18" t="s">
        <v>51</v>
      </c>
      <c r="C245" s="31" t="s">
        <v>106</v>
      </c>
      <c r="D245" s="31"/>
    </row>
    <row r="248" spans="2:5" ht="28.8" x14ac:dyDescent="0.3">
      <c r="B248" s="1" t="s">
        <v>0</v>
      </c>
      <c r="C248" s="2" t="s">
        <v>1</v>
      </c>
      <c r="D248" s="2" t="s">
        <v>2</v>
      </c>
      <c r="E248" s="2" t="s">
        <v>3</v>
      </c>
    </row>
    <row r="249" spans="2:5" x14ac:dyDescent="0.3">
      <c r="B249" s="3" t="s">
        <v>25</v>
      </c>
      <c r="C249" s="1">
        <v>52582.62</v>
      </c>
      <c r="D249" s="1">
        <v>47961.89</v>
      </c>
      <c r="E249" s="1">
        <f>C249</f>
        <v>52582.62</v>
      </c>
    </row>
    <row r="250" spans="2:5" x14ac:dyDescent="0.3">
      <c r="B250" s="28" t="s">
        <v>7</v>
      </c>
      <c r="C250" s="29"/>
      <c r="D250" s="30"/>
      <c r="E250" s="1">
        <f>C249-E249</f>
        <v>0</v>
      </c>
    </row>
    <row r="252" spans="2:5" x14ac:dyDescent="0.3">
      <c r="B252" s="5" t="s">
        <v>26</v>
      </c>
    </row>
    <row r="254" spans="2:5" x14ac:dyDescent="0.3">
      <c r="B254" s="9" t="s">
        <v>27</v>
      </c>
    </row>
    <row r="255" spans="2:5" x14ac:dyDescent="0.3">
      <c r="B255" s="9" t="s">
        <v>28</v>
      </c>
      <c r="C255" s="9"/>
      <c r="D255" s="9"/>
      <c r="E255" s="9"/>
    </row>
    <row r="256" spans="2:5" x14ac:dyDescent="0.3">
      <c r="B256" s="9" t="s">
        <v>29</v>
      </c>
      <c r="C256" s="9"/>
      <c r="D256" s="9"/>
      <c r="E256" s="9"/>
    </row>
    <row r="257" spans="2:5" x14ac:dyDescent="0.3">
      <c r="B257" s="9" t="s">
        <v>30</v>
      </c>
      <c r="C257" s="9"/>
      <c r="D257" s="9"/>
      <c r="E257" s="9"/>
    </row>
    <row r="258" spans="2:5" x14ac:dyDescent="0.3">
      <c r="B258" s="9" t="s">
        <v>31</v>
      </c>
      <c r="C258" s="9"/>
      <c r="D258" s="9"/>
      <c r="E258" s="9"/>
    </row>
    <row r="259" spans="2:5" x14ac:dyDescent="0.3">
      <c r="B259" s="9" t="s">
        <v>32</v>
      </c>
      <c r="C259" s="9"/>
      <c r="D259" s="9"/>
      <c r="E259" s="9"/>
    </row>
    <row r="260" spans="2:5" x14ac:dyDescent="0.3">
      <c r="B260" s="9" t="s">
        <v>33</v>
      </c>
      <c r="C260" s="9"/>
      <c r="D260" s="9"/>
      <c r="E260" s="9"/>
    </row>
    <row r="261" spans="2:5" x14ac:dyDescent="0.3">
      <c r="B261" s="9" t="s">
        <v>34</v>
      </c>
      <c r="C261" s="9"/>
      <c r="D261" s="9"/>
      <c r="E261" s="9"/>
    </row>
    <row r="262" spans="2:5" x14ac:dyDescent="0.3">
      <c r="B262" s="9" t="s">
        <v>35</v>
      </c>
      <c r="C262" s="9"/>
      <c r="D262" s="9"/>
      <c r="E262" s="9"/>
    </row>
    <row r="263" spans="2:5" x14ac:dyDescent="0.3">
      <c r="B263" s="9" t="s">
        <v>36</v>
      </c>
      <c r="C263" s="9"/>
      <c r="D263" s="9"/>
      <c r="E263" s="9"/>
    </row>
    <row r="264" spans="2:5" x14ac:dyDescent="0.3">
      <c r="B264" s="9" t="s">
        <v>39</v>
      </c>
      <c r="C264" s="9"/>
      <c r="D264" s="9"/>
      <c r="E264" s="9"/>
    </row>
    <row r="265" spans="2:5" x14ac:dyDescent="0.3">
      <c r="B265" s="9" t="s">
        <v>38</v>
      </c>
      <c r="C265" s="9"/>
      <c r="D265" s="9"/>
      <c r="E265" s="9"/>
    </row>
    <row r="271" spans="2:5" x14ac:dyDescent="0.3">
      <c r="B271" t="s">
        <v>8</v>
      </c>
    </row>
    <row r="273" spans="2:3" x14ac:dyDescent="0.3">
      <c r="B273" t="s">
        <v>9</v>
      </c>
      <c r="C273" t="s">
        <v>10</v>
      </c>
    </row>
  </sheetData>
  <mergeCells count="16"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  <mergeCell ref="B80:D80"/>
    <mergeCell ref="C7:D7"/>
    <mergeCell ref="B12:D12"/>
    <mergeCell ref="C41:D41"/>
    <mergeCell ref="B46:D46"/>
    <mergeCell ref="C75:D7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73"/>
  <sheetViews>
    <sheetView topLeftCell="A224" workbookViewId="0">
      <selection activeCell="B241" sqref="B241:H274"/>
    </sheetView>
  </sheetViews>
  <sheetFormatPr defaultRowHeight="14.4" x14ac:dyDescent="0.3"/>
  <cols>
    <col min="1" max="1" width="7.6640625" customWidth="1"/>
    <col min="2" max="2" width="29.33203125" customWidth="1"/>
    <col min="3" max="4" width="11.109375" customWidth="1"/>
    <col min="5" max="5" width="10.6640625" customWidth="1"/>
  </cols>
  <sheetData>
    <row r="3" spans="2:5" ht="15.6" x14ac:dyDescent="0.3">
      <c r="C3" s="4" t="s">
        <v>4</v>
      </c>
      <c r="D3" s="4"/>
    </row>
    <row r="4" spans="2:5" ht="15.6" x14ac:dyDescent="0.3">
      <c r="C4" s="4" t="s">
        <v>5</v>
      </c>
      <c r="D4" s="4"/>
    </row>
    <row r="5" spans="2:5" x14ac:dyDescent="0.3">
      <c r="B5" s="5" t="s">
        <v>24</v>
      </c>
      <c r="C5" s="5"/>
      <c r="D5" s="5"/>
      <c r="E5" s="5"/>
    </row>
    <row r="6" spans="2:5" x14ac:dyDescent="0.3">
      <c r="B6" s="5"/>
      <c r="C6" s="5" t="s">
        <v>59</v>
      </c>
      <c r="D6" s="5"/>
      <c r="E6" s="5"/>
    </row>
    <row r="7" spans="2:5" x14ac:dyDescent="0.3">
      <c r="B7" s="18" t="s">
        <v>51</v>
      </c>
      <c r="C7" s="31" t="s">
        <v>107</v>
      </c>
      <c r="D7" s="31"/>
    </row>
    <row r="10" spans="2:5" ht="28.8" x14ac:dyDescent="0.3">
      <c r="B10" s="1" t="s">
        <v>0</v>
      </c>
      <c r="C10" s="2" t="s">
        <v>1</v>
      </c>
      <c r="D10" s="2" t="s">
        <v>2</v>
      </c>
      <c r="E10" s="2" t="s">
        <v>3</v>
      </c>
    </row>
    <row r="11" spans="2:5" x14ac:dyDescent="0.3">
      <c r="B11" s="3" t="s">
        <v>25</v>
      </c>
      <c r="C11" s="1">
        <v>82337.759999999995</v>
      </c>
      <c r="D11" s="1">
        <v>61315.66</v>
      </c>
      <c r="E11" s="1">
        <f>C11</f>
        <v>82337.759999999995</v>
      </c>
    </row>
    <row r="12" spans="2:5" x14ac:dyDescent="0.3">
      <c r="B12" s="28" t="s">
        <v>7</v>
      </c>
      <c r="C12" s="29"/>
      <c r="D12" s="30"/>
      <c r="E12" s="1">
        <f>C11-E11</f>
        <v>0</v>
      </c>
    </row>
    <row r="14" spans="2:5" x14ac:dyDescent="0.3">
      <c r="B14" s="5" t="s">
        <v>26</v>
      </c>
    </row>
    <row r="16" spans="2:5" x14ac:dyDescent="0.3">
      <c r="B16" s="9" t="s">
        <v>27</v>
      </c>
    </row>
    <row r="17" spans="2:5" x14ac:dyDescent="0.3">
      <c r="B17" s="9" t="s">
        <v>28</v>
      </c>
      <c r="C17" s="9"/>
      <c r="D17" s="9"/>
      <c r="E17" s="9"/>
    </row>
    <row r="18" spans="2:5" x14ac:dyDescent="0.3">
      <c r="B18" s="9" t="s">
        <v>29</v>
      </c>
      <c r="C18" s="9"/>
      <c r="D18" s="9"/>
      <c r="E18" s="9"/>
    </row>
    <row r="19" spans="2:5" x14ac:dyDescent="0.3">
      <c r="B19" s="9" t="s">
        <v>30</v>
      </c>
      <c r="C19" s="9"/>
      <c r="D19" s="9"/>
      <c r="E19" s="9"/>
    </row>
    <row r="20" spans="2:5" x14ac:dyDescent="0.3">
      <c r="B20" s="9" t="s">
        <v>31</v>
      </c>
      <c r="C20" s="9"/>
      <c r="D20" s="9"/>
      <c r="E20" s="9"/>
    </row>
    <row r="21" spans="2:5" x14ac:dyDescent="0.3">
      <c r="B21" s="9" t="s">
        <v>32</v>
      </c>
      <c r="C21" s="9"/>
      <c r="D21" s="9"/>
      <c r="E21" s="9"/>
    </row>
    <row r="22" spans="2:5" x14ac:dyDescent="0.3">
      <c r="B22" s="9" t="s">
        <v>33</v>
      </c>
      <c r="C22" s="9"/>
      <c r="D22" s="9"/>
      <c r="E22" s="9"/>
    </row>
    <row r="23" spans="2:5" x14ac:dyDescent="0.3">
      <c r="B23" s="9" t="s">
        <v>34</v>
      </c>
      <c r="C23" s="9"/>
      <c r="D23" s="9"/>
      <c r="E23" s="9"/>
    </row>
    <row r="24" spans="2:5" x14ac:dyDescent="0.3">
      <c r="B24" s="9" t="s">
        <v>35</v>
      </c>
      <c r="C24" s="9"/>
      <c r="D24" s="9"/>
      <c r="E24" s="9"/>
    </row>
    <row r="25" spans="2:5" x14ac:dyDescent="0.3">
      <c r="B25" s="9" t="s">
        <v>36</v>
      </c>
      <c r="C25" s="9"/>
      <c r="D25" s="9"/>
      <c r="E25" s="9"/>
    </row>
    <row r="26" spans="2:5" x14ac:dyDescent="0.3">
      <c r="B26" s="9" t="s">
        <v>39</v>
      </c>
      <c r="C26" s="9"/>
      <c r="D26" s="9"/>
      <c r="E26" s="9"/>
    </row>
    <row r="27" spans="2:5" x14ac:dyDescent="0.3">
      <c r="B27" s="9" t="s">
        <v>38</v>
      </c>
      <c r="C27" s="9"/>
      <c r="D27" s="9"/>
      <c r="E27" s="9"/>
    </row>
    <row r="33" spans="2:5" x14ac:dyDescent="0.3">
      <c r="B33" t="s">
        <v>8</v>
      </c>
    </row>
    <row r="35" spans="2:5" x14ac:dyDescent="0.3">
      <c r="B35" t="s">
        <v>9</v>
      </c>
      <c r="C35" t="s">
        <v>10</v>
      </c>
    </row>
    <row r="37" spans="2:5" ht="15.6" x14ac:dyDescent="0.3">
      <c r="C37" s="4" t="s">
        <v>4</v>
      </c>
      <c r="D37" s="4"/>
    </row>
    <row r="38" spans="2:5" ht="15.6" x14ac:dyDescent="0.3">
      <c r="C38" s="4" t="s">
        <v>5</v>
      </c>
      <c r="D38" s="4"/>
    </row>
    <row r="39" spans="2:5" x14ac:dyDescent="0.3">
      <c r="B39" s="5" t="s">
        <v>24</v>
      </c>
      <c r="C39" s="5"/>
      <c r="D39" s="5"/>
      <c r="E39" s="5"/>
    </row>
    <row r="40" spans="2:5" x14ac:dyDescent="0.3">
      <c r="B40" s="5"/>
      <c r="C40" s="5" t="s">
        <v>59</v>
      </c>
      <c r="D40" s="5"/>
      <c r="E40" s="5"/>
    </row>
    <row r="41" spans="2:5" x14ac:dyDescent="0.3">
      <c r="B41" s="18" t="s">
        <v>51</v>
      </c>
      <c r="C41" s="31" t="s">
        <v>108</v>
      </c>
      <c r="D41" s="31"/>
    </row>
    <row r="44" spans="2:5" ht="28.8" x14ac:dyDescent="0.3">
      <c r="B44" s="1" t="s">
        <v>0</v>
      </c>
      <c r="C44" s="2" t="s">
        <v>1</v>
      </c>
      <c r="D44" s="2" t="s">
        <v>2</v>
      </c>
      <c r="E44" s="2" t="s">
        <v>3</v>
      </c>
    </row>
    <row r="45" spans="2:5" x14ac:dyDescent="0.3">
      <c r="B45" s="3" t="s">
        <v>25</v>
      </c>
      <c r="C45" s="1">
        <v>82237.86</v>
      </c>
      <c r="D45" s="1">
        <v>64552.86</v>
      </c>
      <c r="E45" s="1">
        <f>C45</f>
        <v>82237.86</v>
      </c>
    </row>
    <row r="46" spans="2:5" x14ac:dyDescent="0.3">
      <c r="B46" s="28" t="s">
        <v>7</v>
      </c>
      <c r="C46" s="29"/>
      <c r="D46" s="30"/>
      <c r="E46" s="1">
        <f>C45-E45</f>
        <v>0</v>
      </c>
    </row>
    <row r="48" spans="2:5" x14ac:dyDescent="0.3">
      <c r="B48" s="5" t="s">
        <v>26</v>
      </c>
    </row>
    <row r="50" spans="2:5" x14ac:dyDescent="0.3">
      <c r="B50" s="9" t="s">
        <v>27</v>
      </c>
    </row>
    <row r="51" spans="2:5" x14ac:dyDescent="0.3">
      <c r="B51" s="9" t="s">
        <v>28</v>
      </c>
      <c r="C51" s="9"/>
      <c r="D51" s="9"/>
      <c r="E51" s="9"/>
    </row>
    <row r="52" spans="2:5" x14ac:dyDescent="0.3">
      <c r="B52" s="9" t="s">
        <v>29</v>
      </c>
      <c r="C52" s="9"/>
      <c r="D52" s="9"/>
      <c r="E52" s="9"/>
    </row>
    <row r="53" spans="2:5" x14ac:dyDescent="0.3">
      <c r="B53" s="9" t="s">
        <v>30</v>
      </c>
      <c r="C53" s="9"/>
      <c r="D53" s="9"/>
      <c r="E53" s="9"/>
    </row>
    <row r="54" spans="2:5" x14ac:dyDescent="0.3">
      <c r="B54" s="9" t="s">
        <v>31</v>
      </c>
      <c r="C54" s="9"/>
      <c r="D54" s="9"/>
      <c r="E54" s="9"/>
    </row>
    <row r="55" spans="2:5" x14ac:dyDescent="0.3">
      <c r="B55" s="9" t="s">
        <v>32</v>
      </c>
      <c r="C55" s="9"/>
      <c r="D55" s="9"/>
      <c r="E55" s="9"/>
    </row>
    <row r="56" spans="2:5" x14ac:dyDescent="0.3">
      <c r="B56" s="9" t="s">
        <v>33</v>
      </c>
      <c r="C56" s="9"/>
      <c r="D56" s="9"/>
      <c r="E56" s="9"/>
    </row>
    <row r="57" spans="2:5" x14ac:dyDescent="0.3">
      <c r="B57" s="9" t="s">
        <v>34</v>
      </c>
      <c r="C57" s="9"/>
      <c r="D57" s="9"/>
      <c r="E57" s="9"/>
    </row>
    <row r="58" spans="2:5" x14ac:dyDescent="0.3">
      <c r="B58" s="9" t="s">
        <v>35</v>
      </c>
      <c r="C58" s="9"/>
      <c r="D58" s="9"/>
      <c r="E58" s="9"/>
    </row>
    <row r="59" spans="2:5" x14ac:dyDescent="0.3">
      <c r="B59" s="9" t="s">
        <v>36</v>
      </c>
      <c r="C59" s="9"/>
      <c r="D59" s="9"/>
      <c r="E59" s="9"/>
    </row>
    <row r="60" spans="2:5" x14ac:dyDescent="0.3">
      <c r="B60" s="9" t="s">
        <v>39</v>
      </c>
      <c r="C60" s="9"/>
      <c r="D60" s="9"/>
      <c r="E60" s="9"/>
    </row>
    <row r="61" spans="2:5" x14ac:dyDescent="0.3">
      <c r="B61" s="9" t="s">
        <v>38</v>
      </c>
      <c r="C61" s="9"/>
      <c r="D61" s="9"/>
      <c r="E61" s="9"/>
    </row>
    <row r="67" spans="2:5" x14ac:dyDescent="0.3">
      <c r="B67" t="s">
        <v>8</v>
      </c>
    </row>
    <row r="69" spans="2:5" x14ac:dyDescent="0.3">
      <c r="B69" t="s">
        <v>9</v>
      </c>
      <c r="C69" t="s">
        <v>10</v>
      </c>
    </row>
    <row r="71" spans="2:5" ht="15.6" x14ac:dyDescent="0.3">
      <c r="C71" s="4" t="s">
        <v>4</v>
      </c>
      <c r="D71" s="4"/>
    </row>
    <row r="72" spans="2:5" ht="15.6" x14ac:dyDescent="0.3">
      <c r="C72" s="4" t="s">
        <v>5</v>
      </c>
      <c r="D72" s="4"/>
    </row>
    <row r="73" spans="2:5" x14ac:dyDescent="0.3">
      <c r="B73" s="5" t="s">
        <v>24</v>
      </c>
      <c r="C73" s="5"/>
      <c r="D73" s="5"/>
      <c r="E73" s="5"/>
    </row>
    <row r="74" spans="2:5" x14ac:dyDescent="0.3">
      <c r="B74" s="5"/>
      <c r="C74" s="5" t="s">
        <v>59</v>
      </c>
      <c r="D74" s="5"/>
      <c r="E74" s="5"/>
    </row>
    <row r="75" spans="2:5" x14ac:dyDescent="0.3">
      <c r="B75" s="18" t="s">
        <v>51</v>
      </c>
      <c r="C75" s="31" t="s">
        <v>109</v>
      </c>
      <c r="D75" s="31"/>
    </row>
    <row r="78" spans="2:5" ht="28.8" x14ac:dyDescent="0.3">
      <c r="B78" s="1" t="s">
        <v>0</v>
      </c>
      <c r="C78" s="2" t="s">
        <v>1</v>
      </c>
      <c r="D78" s="2" t="s">
        <v>2</v>
      </c>
      <c r="E78" s="2" t="s">
        <v>3</v>
      </c>
    </row>
    <row r="79" spans="2:5" x14ac:dyDescent="0.3">
      <c r="B79" s="3" t="s">
        <v>25</v>
      </c>
      <c r="C79" s="1">
        <v>55336.499999999993</v>
      </c>
      <c r="D79" s="1">
        <v>39216.61</v>
      </c>
      <c r="E79" s="1">
        <f>C79</f>
        <v>55336.499999999993</v>
      </c>
    </row>
    <row r="80" spans="2:5" x14ac:dyDescent="0.3">
      <c r="B80" s="28" t="s">
        <v>7</v>
      </c>
      <c r="C80" s="29"/>
      <c r="D80" s="30"/>
      <c r="E80" s="1">
        <f>C79-E79</f>
        <v>0</v>
      </c>
    </row>
    <row r="82" spans="2:5" x14ac:dyDescent="0.3">
      <c r="B82" s="5" t="s">
        <v>26</v>
      </c>
    </row>
    <row r="84" spans="2:5" x14ac:dyDescent="0.3">
      <c r="B84" s="9" t="s">
        <v>27</v>
      </c>
    </row>
    <row r="85" spans="2:5" x14ac:dyDescent="0.3">
      <c r="B85" s="9" t="s">
        <v>28</v>
      </c>
      <c r="C85" s="9"/>
      <c r="D85" s="9"/>
      <c r="E85" s="9"/>
    </row>
    <row r="86" spans="2:5" x14ac:dyDescent="0.3">
      <c r="B86" s="9" t="s">
        <v>29</v>
      </c>
      <c r="C86" s="9"/>
      <c r="D86" s="9"/>
      <c r="E86" s="9"/>
    </row>
    <row r="87" spans="2:5" x14ac:dyDescent="0.3">
      <c r="B87" s="9" t="s">
        <v>30</v>
      </c>
      <c r="C87" s="9"/>
      <c r="D87" s="9"/>
      <c r="E87" s="9"/>
    </row>
    <row r="88" spans="2:5" x14ac:dyDescent="0.3">
      <c r="B88" s="9" t="s">
        <v>31</v>
      </c>
      <c r="C88" s="9"/>
      <c r="D88" s="9"/>
      <c r="E88" s="9"/>
    </row>
    <row r="89" spans="2:5" x14ac:dyDescent="0.3">
      <c r="B89" s="9" t="s">
        <v>32</v>
      </c>
      <c r="C89" s="9"/>
      <c r="D89" s="9"/>
      <c r="E89" s="9"/>
    </row>
    <row r="90" spans="2:5" x14ac:dyDescent="0.3">
      <c r="B90" s="9" t="s">
        <v>33</v>
      </c>
      <c r="C90" s="9"/>
      <c r="D90" s="9"/>
      <c r="E90" s="9"/>
    </row>
    <row r="91" spans="2:5" x14ac:dyDescent="0.3">
      <c r="B91" s="9" t="s">
        <v>34</v>
      </c>
      <c r="C91" s="9"/>
      <c r="D91" s="9"/>
      <c r="E91" s="9"/>
    </row>
    <row r="92" spans="2:5" x14ac:dyDescent="0.3">
      <c r="B92" s="9" t="s">
        <v>35</v>
      </c>
      <c r="C92" s="9"/>
      <c r="D92" s="9"/>
      <c r="E92" s="9"/>
    </row>
    <row r="93" spans="2:5" x14ac:dyDescent="0.3">
      <c r="B93" s="9" t="s">
        <v>36</v>
      </c>
      <c r="C93" s="9"/>
      <c r="D93" s="9"/>
      <c r="E93" s="9"/>
    </row>
    <row r="94" spans="2:5" x14ac:dyDescent="0.3">
      <c r="B94" s="9" t="s">
        <v>39</v>
      </c>
      <c r="C94" s="9"/>
      <c r="D94" s="9"/>
      <c r="E94" s="9"/>
    </row>
    <row r="95" spans="2:5" x14ac:dyDescent="0.3">
      <c r="B95" s="9" t="s">
        <v>38</v>
      </c>
      <c r="C95" s="9"/>
      <c r="D95" s="9"/>
      <c r="E95" s="9"/>
    </row>
    <row r="101" spans="2:5" x14ac:dyDescent="0.3">
      <c r="B101" t="s">
        <v>8</v>
      </c>
    </row>
    <row r="103" spans="2:5" x14ac:dyDescent="0.3">
      <c r="B103" t="s">
        <v>9</v>
      </c>
      <c r="C103" t="s">
        <v>10</v>
      </c>
    </row>
    <row r="105" spans="2:5" ht="15.6" x14ac:dyDescent="0.3">
      <c r="C105" s="4" t="s">
        <v>4</v>
      </c>
      <c r="D105" s="4"/>
    </row>
    <row r="106" spans="2:5" ht="15.6" x14ac:dyDescent="0.3">
      <c r="C106" s="4" t="s">
        <v>5</v>
      </c>
      <c r="D106" s="4"/>
    </row>
    <row r="107" spans="2:5" x14ac:dyDescent="0.3">
      <c r="B107" s="5" t="s">
        <v>24</v>
      </c>
      <c r="C107" s="5"/>
      <c r="D107" s="5"/>
      <c r="E107" s="5"/>
    </row>
    <row r="108" spans="2:5" x14ac:dyDescent="0.3">
      <c r="B108" s="5"/>
      <c r="C108" s="5" t="s">
        <v>59</v>
      </c>
      <c r="D108" s="5"/>
      <c r="E108" s="5"/>
    </row>
    <row r="109" spans="2:5" x14ac:dyDescent="0.3">
      <c r="B109" s="18" t="s">
        <v>51</v>
      </c>
      <c r="C109" s="31" t="s">
        <v>110</v>
      </c>
      <c r="D109" s="31"/>
    </row>
    <row r="112" spans="2:5" ht="28.8" x14ac:dyDescent="0.3">
      <c r="B112" s="1" t="s">
        <v>0</v>
      </c>
      <c r="C112" s="2" t="s">
        <v>1</v>
      </c>
      <c r="D112" s="2" t="s">
        <v>2</v>
      </c>
      <c r="E112" s="2" t="s">
        <v>3</v>
      </c>
    </row>
    <row r="113" spans="2:5" x14ac:dyDescent="0.3">
      <c r="B113" s="3" t="s">
        <v>25</v>
      </c>
      <c r="C113" s="1">
        <v>54552.780000000006</v>
      </c>
      <c r="D113" s="1">
        <v>46019.13</v>
      </c>
      <c r="E113" s="1">
        <f>C113</f>
        <v>54552.780000000006</v>
      </c>
    </row>
    <row r="114" spans="2:5" x14ac:dyDescent="0.3">
      <c r="B114" s="28" t="s">
        <v>7</v>
      </c>
      <c r="C114" s="29"/>
      <c r="D114" s="30"/>
      <c r="E114" s="1">
        <f>C113-E113</f>
        <v>0</v>
      </c>
    </row>
    <row r="116" spans="2:5" x14ac:dyDescent="0.3">
      <c r="B116" s="5" t="s">
        <v>26</v>
      </c>
    </row>
    <row r="118" spans="2:5" x14ac:dyDescent="0.3">
      <c r="B118" s="9" t="s">
        <v>27</v>
      </c>
    </row>
    <row r="119" spans="2:5" x14ac:dyDescent="0.3">
      <c r="B119" s="9" t="s">
        <v>28</v>
      </c>
      <c r="C119" s="9"/>
      <c r="D119" s="9"/>
      <c r="E119" s="9"/>
    </row>
    <row r="120" spans="2:5" x14ac:dyDescent="0.3">
      <c r="B120" s="9" t="s">
        <v>29</v>
      </c>
      <c r="C120" s="9"/>
      <c r="D120" s="9"/>
      <c r="E120" s="9"/>
    </row>
    <row r="121" spans="2:5" x14ac:dyDescent="0.3">
      <c r="B121" s="9" t="s">
        <v>30</v>
      </c>
      <c r="C121" s="9"/>
      <c r="D121" s="9"/>
      <c r="E121" s="9"/>
    </row>
    <row r="122" spans="2:5" x14ac:dyDescent="0.3">
      <c r="B122" s="9" t="s">
        <v>31</v>
      </c>
      <c r="C122" s="9"/>
      <c r="D122" s="9"/>
      <c r="E122" s="9"/>
    </row>
    <row r="123" spans="2:5" x14ac:dyDescent="0.3">
      <c r="B123" s="9" t="s">
        <v>32</v>
      </c>
      <c r="C123" s="9"/>
      <c r="D123" s="9"/>
      <c r="E123" s="9"/>
    </row>
    <row r="124" spans="2:5" x14ac:dyDescent="0.3">
      <c r="B124" s="9" t="s">
        <v>33</v>
      </c>
      <c r="C124" s="9"/>
      <c r="D124" s="9"/>
      <c r="E124" s="9"/>
    </row>
    <row r="125" spans="2:5" x14ac:dyDescent="0.3">
      <c r="B125" s="9" t="s">
        <v>34</v>
      </c>
      <c r="C125" s="9"/>
      <c r="D125" s="9"/>
      <c r="E125" s="9"/>
    </row>
    <row r="126" spans="2:5" x14ac:dyDescent="0.3">
      <c r="B126" s="9" t="s">
        <v>35</v>
      </c>
      <c r="C126" s="9"/>
      <c r="D126" s="9"/>
      <c r="E126" s="9"/>
    </row>
    <row r="127" spans="2:5" x14ac:dyDescent="0.3">
      <c r="B127" s="9" t="s">
        <v>36</v>
      </c>
      <c r="C127" s="9"/>
      <c r="D127" s="9"/>
      <c r="E127" s="9"/>
    </row>
    <row r="128" spans="2:5" x14ac:dyDescent="0.3">
      <c r="B128" s="9" t="s">
        <v>39</v>
      </c>
      <c r="C128" s="9"/>
      <c r="D128" s="9"/>
      <c r="E128" s="9"/>
    </row>
    <row r="129" spans="2:5" x14ac:dyDescent="0.3">
      <c r="B129" s="9" t="s">
        <v>38</v>
      </c>
      <c r="C129" s="9"/>
      <c r="D129" s="9"/>
      <c r="E129" s="9"/>
    </row>
    <row r="135" spans="2:5" x14ac:dyDescent="0.3">
      <c r="B135" t="s">
        <v>8</v>
      </c>
    </row>
    <row r="137" spans="2:5" x14ac:dyDescent="0.3">
      <c r="B137" t="s">
        <v>9</v>
      </c>
      <c r="C137" t="s">
        <v>10</v>
      </c>
    </row>
    <row r="139" spans="2:5" ht="15.6" x14ac:dyDescent="0.3">
      <c r="C139" s="4" t="s">
        <v>4</v>
      </c>
      <c r="D139" s="4"/>
    </row>
    <row r="140" spans="2:5" ht="15.6" x14ac:dyDescent="0.3">
      <c r="C140" s="4" t="s">
        <v>5</v>
      </c>
      <c r="D140" s="4"/>
    </row>
    <row r="141" spans="2:5" x14ac:dyDescent="0.3">
      <c r="B141" s="5" t="s">
        <v>24</v>
      </c>
      <c r="C141" s="5"/>
      <c r="D141" s="5"/>
      <c r="E141" s="5"/>
    </row>
    <row r="142" spans="2:5" x14ac:dyDescent="0.3">
      <c r="B142" s="5"/>
      <c r="C142" s="5" t="s">
        <v>59</v>
      </c>
      <c r="D142" s="5"/>
      <c r="E142" s="5"/>
    </row>
    <row r="143" spans="2:5" x14ac:dyDescent="0.3">
      <c r="B143" s="18" t="s">
        <v>51</v>
      </c>
      <c r="C143" s="31" t="s">
        <v>111</v>
      </c>
      <c r="D143" s="31"/>
    </row>
    <row r="146" spans="2:5" ht="28.8" x14ac:dyDescent="0.3">
      <c r="B146" s="1" t="s">
        <v>0</v>
      </c>
      <c r="C146" s="2" t="s">
        <v>1</v>
      </c>
      <c r="D146" s="2" t="s">
        <v>2</v>
      </c>
      <c r="E146" s="2" t="s">
        <v>3</v>
      </c>
    </row>
    <row r="147" spans="2:5" x14ac:dyDescent="0.3">
      <c r="B147" s="3" t="s">
        <v>25</v>
      </c>
      <c r="C147" s="1">
        <v>63053.880000000005</v>
      </c>
      <c r="D147" s="1">
        <v>54636.710000000006</v>
      </c>
      <c r="E147" s="1">
        <f>C147</f>
        <v>63053.880000000005</v>
      </c>
    </row>
    <row r="148" spans="2:5" x14ac:dyDescent="0.3">
      <c r="B148" s="28" t="s">
        <v>7</v>
      </c>
      <c r="C148" s="29"/>
      <c r="D148" s="30"/>
      <c r="E148" s="1">
        <f>C147-E147</f>
        <v>0</v>
      </c>
    </row>
    <row r="150" spans="2:5" x14ac:dyDescent="0.3">
      <c r="B150" s="5" t="s">
        <v>26</v>
      </c>
    </row>
    <row r="152" spans="2:5" x14ac:dyDescent="0.3">
      <c r="B152" s="9" t="s">
        <v>27</v>
      </c>
    </row>
    <row r="153" spans="2:5" x14ac:dyDescent="0.3">
      <c r="B153" s="9" t="s">
        <v>28</v>
      </c>
      <c r="C153" s="9"/>
      <c r="D153" s="9"/>
      <c r="E153" s="9"/>
    </row>
    <row r="154" spans="2:5" x14ac:dyDescent="0.3">
      <c r="B154" s="9" t="s">
        <v>29</v>
      </c>
      <c r="C154" s="9"/>
      <c r="D154" s="9"/>
      <c r="E154" s="9"/>
    </row>
    <row r="155" spans="2:5" x14ac:dyDescent="0.3">
      <c r="B155" s="9" t="s">
        <v>30</v>
      </c>
      <c r="C155" s="9"/>
      <c r="D155" s="9"/>
      <c r="E155" s="9"/>
    </row>
    <row r="156" spans="2:5" x14ac:dyDescent="0.3">
      <c r="B156" s="9" t="s">
        <v>31</v>
      </c>
      <c r="C156" s="9"/>
      <c r="D156" s="9"/>
      <c r="E156" s="9"/>
    </row>
    <row r="157" spans="2:5" x14ac:dyDescent="0.3">
      <c r="B157" s="9" t="s">
        <v>32</v>
      </c>
      <c r="C157" s="9"/>
      <c r="D157" s="9"/>
      <c r="E157" s="9"/>
    </row>
    <row r="158" spans="2:5" x14ac:dyDescent="0.3">
      <c r="B158" s="9" t="s">
        <v>33</v>
      </c>
      <c r="C158" s="9"/>
      <c r="D158" s="9"/>
      <c r="E158" s="9"/>
    </row>
    <row r="159" spans="2:5" x14ac:dyDescent="0.3">
      <c r="B159" s="9" t="s">
        <v>34</v>
      </c>
      <c r="C159" s="9"/>
      <c r="D159" s="9"/>
      <c r="E159" s="9"/>
    </row>
    <row r="160" spans="2:5" x14ac:dyDescent="0.3">
      <c r="B160" s="9" t="s">
        <v>35</v>
      </c>
      <c r="C160" s="9"/>
      <c r="D160" s="9"/>
      <c r="E160" s="9"/>
    </row>
    <row r="161" spans="2:5" x14ac:dyDescent="0.3">
      <c r="B161" s="9" t="s">
        <v>36</v>
      </c>
      <c r="C161" s="9"/>
      <c r="D161" s="9"/>
      <c r="E161" s="9"/>
    </row>
    <row r="162" spans="2:5" x14ac:dyDescent="0.3">
      <c r="B162" s="9" t="s">
        <v>39</v>
      </c>
      <c r="C162" s="9"/>
      <c r="D162" s="9"/>
      <c r="E162" s="9"/>
    </row>
    <row r="163" spans="2:5" x14ac:dyDescent="0.3">
      <c r="B163" s="9" t="s">
        <v>38</v>
      </c>
      <c r="C163" s="9"/>
      <c r="D163" s="9"/>
      <c r="E163" s="9"/>
    </row>
    <row r="169" spans="2:5" x14ac:dyDescent="0.3">
      <c r="B169" t="s">
        <v>8</v>
      </c>
    </row>
    <row r="171" spans="2:5" x14ac:dyDescent="0.3">
      <c r="B171" t="s">
        <v>9</v>
      </c>
      <c r="C171" t="s">
        <v>10</v>
      </c>
    </row>
    <row r="173" spans="2:5" ht="15.6" x14ac:dyDescent="0.3">
      <c r="C173" s="4" t="s">
        <v>4</v>
      </c>
      <c r="D173" s="4"/>
    </row>
    <row r="174" spans="2:5" ht="15.6" x14ac:dyDescent="0.3">
      <c r="C174" s="4" t="s">
        <v>5</v>
      </c>
      <c r="D174" s="4"/>
    </row>
    <row r="175" spans="2:5" x14ac:dyDescent="0.3">
      <c r="B175" s="5" t="s">
        <v>24</v>
      </c>
      <c r="C175" s="5"/>
      <c r="D175" s="5"/>
      <c r="E175" s="5"/>
    </row>
    <row r="176" spans="2:5" x14ac:dyDescent="0.3">
      <c r="B176" s="5"/>
      <c r="C176" s="5" t="s">
        <v>59</v>
      </c>
      <c r="D176" s="5"/>
      <c r="E176" s="5"/>
    </row>
    <row r="177" spans="2:5" x14ac:dyDescent="0.3">
      <c r="B177" s="18" t="s">
        <v>51</v>
      </c>
      <c r="C177" s="31" t="s">
        <v>112</v>
      </c>
      <c r="D177" s="31"/>
    </row>
    <row r="180" spans="2:5" ht="28.8" x14ac:dyDescent="0.3">
      <c r="B180" s="1" t="s">
        <v>0</v>
      </c>
      <c r="C180" s="2" t="s">
        <v>1</v>
      </c>
      <c r="D180" s="2" t="s">
        <v>2</v>
      </c>
      <c r="E180" s="2" t="s">
        <v>3</v>
      </c>
    </row>
    <row r="181" spans="2:5" x14ac:dyDescent="0.3">
      <c r="B181" s="3" t="s">
        <v>25</v>
      </c>
      <c r="C181" s="1">
        <v>26973.84</v>
      </c>
      <c r="D181" s="1">
        <v>24101.799999999996</v>
      </c>
      <c r="E181" s="1">
        <f>C181</f>
        <v>26973.84</v>
      </c>
    </row>
    <row r="182" spans="2:5" x14ac:dyDescent="0.3">
      <c r="B182" s="28" t="s">
        <v>7</v>
      </c>
      <c r="C182" s="29"/>
      <c r="D182" s="30"/>
      <c r="E182" s="1">
        <f>C181-E181</f>
        <v>0</v>
      </c>
    </row>
    <row r="184" spans="2:5" x14ac:dyDescent="0.3">
      <c r="B184" s="5" t="s">
        <v>26</v>
      </c>
    </row>
    <row r="186" spans="2:5" x14ac:dyDescent="0.3">
      <c r="B186" s="9" t="s">
        <v>27</v>
      </c>
    </row>
    <row r="187" spans="2:5" x14ac:dyDescent="0.3">
      <c r="B187" s="9" t="s">
        <v>28</v>
      </c>
      <c r="C187" s="9"/>
      <c r="D187" s="9"/>
      <c r="E187" s="9"/>
    </row>
    <row r="188" spans="2:5" x14ac:dyDescent="0.3">
      <c r="B188" s="9" t="s">
        <v>29</v>
      </c>
      <c r="C188" s="9"/>
      <c r="D188" s="9"/>
      <c r="E188" s="9"/>
    </row>
    <row r="189" spans="2:5" x14ac:dyDescent="0.3">
      <c r="B189" s="9" t="s">
        <v>30</v>
      </c>
      <c r="C189" s="9"/>
      <c r="D189" s="9"/>
      <c r="E189" s="9"/>
    </row>
    <row r="190" spans="2:5" x14ac:dyDescent="0.3">
      <c r="B190" s="9" t="s">
        <v>31</v>
      </c>
      <c r="C190" s="9"/>
      <c r="D190" s="9"/>
      <c r="E190" s="9"/>
    </row>
    <row r="191" spans="2:5" x14ac:dyDescent="0.3">
      <c r="B191" s="9" t="s">
        <v>32</v>
      </c>
      <c r="C191" s="9"/>
      <c r="D191" s="9"/>
      <c r="E191" s="9"/>
    </row>
    <row r="192" spans="2:5" x14ac:dyDescent="0.3">
      <c r="B192" s="9" t="s">
        <v>33</v>
      </c>
      <c r="C192" s="9"/>
      <c r="D192" s="9"/>
      <c r="E192" s="9"/>
    </row>
    <row r="193" spans="2:5" x14ac:dyDescent="0.3">
      <c r="B193" s="9" t="s">
        <v>34</v>
      </c>
      <c r="C193" s="9"/>
      <c r="D193" s="9"/>
      <c r="E193" s="9"/>
    </row>
    <row r="194" spans="2:5" x14ac:dyDescent="0.3">
      <c r="B194" s="9" t="s">
        <v>35</v>
      </c>
      <c r="C194" s="9"/>
      <c r="D194" s="9"/>
      <c r="E194" s="9"/>
    </row>
    <row r="195" spans="2:5" x14ac:dyDescent="0.3">
      <c r="B195" s="9" t="s">
        <v>36</v>
      </c>
      <c r="C195" s="9"/>
      <c r="D195" s="9"/>
      <c r="E195" s="9"/>
    </row>
    <row r="196" spans="2:5" x14ac:dyDescent="0.3">
      <c r="B196" s="9" t="s">
        <v>39</v>
      </c>
      <c r="C196" s="9"/>
      <c r="D196" s="9"/>
      <c r="E196" s="9"/>
    </row>
    <row r="197" spans="2:5" x14ac:dyDescent="0.3">
      <c r="B197" s="9" t="s">
        <v>38</v>
      </c>
      <c r="C197" s="9"/>
      <c r="D197" s="9"/>
      <c r="E197" s="9"/>
    </row>
    <row r="203" spans="2:5" x14ac:dyDescent="0.3">
      <c r="B203" t="s">
        <v>8</v>
      </c>
    </row>
    <row r="205" spans="2:5" x14ac:dyDescent="0.3">
      <c r="B205" t="s">
        <v>9</v>
      </c>
      <c r="C205" t="s">
        <v>10</v>
      </c>
    </row>
    <row r="207" spans="2:5" ht="15.6" x14ac:dyDescent="0.3">
      <c r="C207" s="4" t="s">
        <v>4</v>
      </c>
      <c r="D207" s="4"/>
    </row>
    <row r="208" spans="2:5" ht="15.6" x14ac:dyDescent="0.3">
      <c r="C208" s="4" t="s">
        <v>5</v>
      </c>
      <c r="D208" s="4"/>
    </row>
    <row r="209" spans="2:5" x14ac:dyDescent="0.3">
      <c r="B209" s="5" t="s">
        <v>24</v>
      </c>
      <c r="C209" s="5"/>
      <c r="D209" s="5"/>
      <c r="E209" s="5"/>
    </row>
    <row r="210" spans="2:5" x14ac:dyDescent="0.3">
      <c r="B210" s="5"/>
      <c r="C210" s="5" t="s">
        <v>59</v>
      </c>
      <c r="D210" s="5"/>
      <c r="E210" s="5"/>
    </row>
    <row r="211" spans="2:5" x14ac:dyDescent="0.3">
      <c r="B211" s="18" t="s">
        <v>51</v>
      </c>
      <c r="C211" s="31" t="s">
        <v>113</v>
      </c>
      <c r="D211" s="31"/>
    </row>
    <row r="214" spans="2:5" ht="28.8" x14ac:dyDescent="0.3">
      <c r="B214" s="1" t="s">
        <v>0</v>
      </c>
      <c r="C214" s="2" t="s">
        <v>1</v>
      </c>
      <c r="D214" s="2" t="s">
        <v>2</v>
      </c>
      <c r="E214" s="2" t="s">
        <v>3</v>
      </c>
    </row>
    <row r="215" spans="2:5" x14ac:dyDescent="0.3">
      <c r="B215" s="3" t="s">
        <v>25</v>
      </c>
      <c r="C215" s="1">
        <v>49970.58</v>
      </c>
      <c r="D215" s="1">
        <v>43279.39</v>
      </c>
      <c r="E215" s="1">
        <f>C215</f>
        <v>49970.58</v>
      </c>
    </row>
    <row r="216" spans="2:5" x14ac:dyDescent="0.3">
      <c r="B216" s="28" t="s">
        <v>7</v>
      </c>
      <c r="C216" s="29"/>
      <c r="D216" s="30"/>
      <c r="E216" s="1">
        <f>C215-E215</f>
        <v>0</v>
      </c>
    </row>
    <row r="218" spans="2:5" x14ac:dyDescent="0.3">
      <c r="B218" s="5" t="s">
        <v>26</v>
      </c>
    </row>
    <row r="220" spans="2:5" x14ac:dyDescent="0.3">
      <c r="B220" s="9" t="s">
        <v>27</v>
      </c>
    </row>
    <row r="221" spans="2:5" x14ac:dyDescent="0.3">
      <c r="B221" s="9" t="s">
        <v>28</v>
      </c>
      <c r="C221" s="9"/>
      <c r="D221" s="9"/>
      <c r="E221" s="9"/>
    </row>
    <row r="222" spans="2:5" x14ac:dyDescent="0.3">
      <c r="B222" s="9" t="s">
        <v>29</v>
      </c>
      <c r="C222" s="9"/>
      <c r="D222" s="9"/>
      <c r="E222" s="9"/>
    </row>
    <row r="223" spans="2:5" x14ac:dyDescent="0.3">
      <c r="B223" s="9" t="s">
        <v>30</v>
      </c>
      <c r="C223" s="9"/>
      <c r="D223" s="9"/>
      <c r="E223" s="9"/>
    </row>
    <row r="224" spans="2:5" x14ac:dyDescent="0.3">
      <c r="B224" s="9" t="s">
        <v>31</v>
      </c>
      <c r="C224" s="9"/>
      <c r="D224" s="9"/>
      <c r="E224" s="9"/>
    </row>
    <row r="225" spans="2:5" x14ac:dyDescent="0.3">
      <c r="B225" s="9" t="s">
        <v>32</v>
      </c>
      <c r="C225" s="9"/>
      <c r="D225" s="9"/>
      <c r="E225" s="9"/>
    </row>
    <row r="226" spans="2:5" x14ac:dyDescent="0.3">
      <c r="B226" s="9" t="s">
        <v>33</v>
      </c>
      <c r="C226" s="9"/>
      <c r="D226" s="9"/>
      <c r="E226" s="9"/>
    </row>
    <row r="227" spans="2:5" x14ac:dyDescent="0.3">
      <c r="B227" s="9" t="s">
        <v>34</v>
      </c>
      <c r="C227" s="9"/>
      <c r="D227" s="9"/>
      <c r="E227" s="9"/>
    </row>
    <row r="228" spans="2:5" x14ac:dyDescent="0.3">
      <c r="B228" s="9" t="s">
        <v>35</v>
      </c>
      <c r="C228" s="9"/>
      <c r="D228" s="9"/>
      <c r="E228" s="9"/>
    </row>
    <row r="229" spans="2:5" x14ac:dyDescent="0.3">
      <c r="B229" s="9" t="s">
        <v>36</v>
      </c>
      <c r="C229" s="9"/>
      <c r="D229" s="9"/>
      <c r="E229" s="9"/>
    </row>
    <row r="230" spans="2:5" x14ac:dyDescent="0.3">
      <c r="B230" s="9" t="s">
        <v>39</v>
      </c>
      <c r="C230" s="9"/>
      <c r="D230" s="9"/>
      <c r="E230" s="9"/>
    </row>
    <row r="231" spans="2:5" x14ac:dyDescent="0.3">
      <c r="B231" s="9" t="s">
        <v>38</v>
      </c>
      <c r="C231" s="9"/>
      <c r="D231" s="9"/>
      <c r="E231" s="9"/>
    </row>
    <row r="237" spans="2:5" x14ac:dyDescent="0.3">
      <c r="B237" t="s">
        <v>8</v>
      </c>
    </row>
    <row r="239" spans="2:5" x14ac:dyDescent="0.3">
      <c r="B239" t="s">
        <v>9</v>
      </c>
      <c r="C239" t="s">
        <v>10</v>
      </c>
    </row>
    <row r="241" spans="2:5" ht="15.6" x14ac:dyDescent="0.3">
      <c r="C241" s="4" t="s">
        <v>4</v>
      </c>
      <c r="D241" s="4"/>
    </row>
    <row r="242" spans="2:5" ht="15.6" x14ac:dyDescent="0.3">
      <c r="C242" s="4" t="s">
        <v>5</v>
      </c>
      <c r="D242" s="4"/>
    </row>
    <row r="243" spans="2:5" x14ac:dyDescent="0.3">
      <c r="B243" s="5" t="s">
        <v>24</v>
      </c>
      <c r="C243" s="5"/>
      <c r="D243" s="5"/>
      <c r="E243" s="5"/>
    </row>
    <row r="244" spans="2:5" x14ac:dyDescent="0.3">
      <c r="B244" s="5"/>
      <c r="C244" s="5" t="s">
        <v>59</v>
      </c>
      <c r="D244" s="5"/>
      <c r="E244" s="5"/>
    </row>
    <row r="245" spans="2:5" x14ac:dyDescent="0.3">
      <c r="B245" s="18" t="s">
        <v>51</v>
      </c>
      <c r="C245" s="31" t="s">
        <v>114</v>
      </c>
      <c r="D245" s="31"/>
    </row>
    <row r="248" spans="2:5" ht="28.8" x14ac:dyDescent="0.3">
      <c r="B248" s="1" t="s">
        <v>0</v>
      </c>
      <c r="C248" s="2" t="s">
        <v>1</v>
      </c>
      <c r="D248" s="2" t="s">
        <v>2</v>
      </c>
      <c r="E248" s="2" t="s">
        <v>3</v>
      </c>
    </row>
    <row r="249" spans="2:5" x14ac:dyDescent="0.3">
      <c r="B249" s="3" t="s">
        <v>25</v>
      </c>
      <c r="C249" s="1">
        <f>149238.66+35517.99</f>
        <v>184756.65</v>
      </c>
      <c r="D249" s="1">
        <v>144774.35</v>
      </c>
      <c r="E249" s="1">
        <f>C249</f>
        <v>184756.65</v>
      </c>
    </row>
    <row r="250" spans="2:5" x14ac:dyDescent="0.3">
      <c r="B250" s="28" t="s">
        <v>7</v>
      </c>
      <c r="C250" s="29"/>
      <c r="D250" s="30"/>
      <c r="E250" s="1">
        <f>C249-E249</f>
        <v>0</v>
      </c>
    </row>
    <row r="252" spans="2:5" x14ac:dyDescent="0.3">
      <c r="B252" s="5" t="s">
        <v>26</v>
      </c>
    </row>
    <row r="254" spans="2:5" x14ac:dyDescent="0.3">
      <c r="B254" s="9" t="s">
        <v>27</v>
      </c>
    </row>
    <row r="255" spans="2:5" x14ac:dyDescent="0.3">
      <c r="B255" s="9" t="s">
        <v>28</v>
      </c>
      <c r="C255" s="9"/>
      <c r="D255" s="9"/>
      <c r="E255" s="9"/>
    </row>
    <row r="256" spans="2:5" x14ac:dyDescent="0.3">
      <c r="B256" s="9" t="s">
        <v>29</v>
      </c>
      <c r="C256" s="9"/>
      <c r="D256" s="9"/>
      <c r="E256" s="9"/>
    </row>
    <row r="257" spans="2:5" x14ac:dyDescent="0.3">
      <c r="B257" s="9" t="s">
        <v>30</v>
      </c>
      <c r="C257" s="9"/>
      <c r="D257" s="9"/>
      <c r="E257" s="9"/>
    </row>
    <row r="258" spans="2:5" x14ac:dyDescent="0.3">
      <c r="B258" s="9" t="s">
        <v>31</v>
      </c>
      <c r="C258" s="9"/>
      <c r="D258" s="9"/>
      <c r="E258" s="9"/>
    </row>
    <row r="259" spans="2:5" x14ac:dyDescent="0.3">
      <c r="B259" s="9" t="s">
        <v>32</v>
      </c>
      <c r="C259" s="9"/>
      <c r="D259" s="9"/>
      <c r="E259" s="9"/>
    </row>
    <row r="260" spans="2:5" x14ac:dyDescent="0.3">
      <c r="B260" s="9" t="s">
        <v>33</v>
      </c>
      <c r="C260" s="9"/>
      <c r="D260" s="9"/>
      <c r="E260" s="9"/>
    </row>
    <row r="261" spans="2:5" x14ac:dyDescent="0.3">
      <c r="B261" s="9" t="s">
        <v>34</v>
      </c>
      <c r="C261" s="9"/>
      <c r="D261" s="9"/>
      <c r="E261" s="9"/>
    </row>
    <row r="262" spans="2:5" x14ac:dyDescent="0.3">
      <c r="B262" s="9" t="s">
        <v>35</v>
      </c>
      <c r="C262" s="9"/>
      <c r="D262" s="9"/>
      <c r="E262" s="9"/>
    </row>
    <row r="263" spans="2:5" x14ac:dyDescent="0.3">
      <c r="B263" s="9" t="s">
        <v>36</v>
      </c>
      <c r="C263" s="9"/>
      <c r="D263" s="9"/>
      <c r="E263" s="9"/>
    </row>
    <row r="264" spans="2:5" x14ac:dyDescent="0.3">
      <c r="B264" s="9" t="s">
        <v>39</v>
      </c>
      <c r="C264" s="9"/>
      <c r="D264" s="9"/>
      <c r="E264" s="9"/>
    </row>
    <row r="265" spans="2:5" x14ac:dyDescent="0.3">
      <c r="B265" s="9" t="s">
        <v>38</v>
      </c>
      <c r="C265" s="9"/>
      <c r="D265" s="9"/>
      <c r="E265" s="9"/>
    </row>
    <row r="271" spans="2:5" x14ac:dyDescent="0.3">
      <c r="B271" t="s">
        <v>8</v>
      </c>
    </row>
    <row r="273" spans="2:3" x14ac:dyDescent="0.3">
      <c r="B273" t="s">
        <v>9</v>
      </c>
      <c r="C273" t="s">
        <v>10</v>
      </c>
    </row>
  </sheetData>
  <mergeCells count="16">
    <mergeCell ref="C211:D211"/>
    <mergeCell ref="B216:D216"/>
    <mergeCell ref="C245:D245"/>
    <mergeCell ref="B250:D250"/>
    <mergeCell ref="C109:D109"/>
    <mergeCell ref="B114:D114"/>
    <mergeCell ref="C143:D143"/>
    <mergeCell ref="B148:D148"/>
    <mergeCell ref="C177:D177"/>
    <mergeCell ref="B182:D182"/>
    <mergeCell ref="B80:D80"/>
    <mergeCell ref="C7:D7"/>
    <mergeCell ref="B12:D12"/>
    <mergeCell ref="C41:D41"/>
    <mergeCell ref="B46:D46"/>
    <mergeCell ref="C75:D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подлужный 6а</vt:lpstr>
      <vt:lpstr>баринова</vt:lpstr>
      <vt:lpstr>в. котика</vt:lpstr>
      <vt:lpstr>задолье</vt:lpstr>
      <vt:lpstr>западная</vt:lpstr>
      <vt:lpstr>коммунистическая</vt:lpstr>
      <vt:lpstr>пер.Лихачева</vt:lpstr>
      <vt:lpstr>Лихачева</vt:lpstr>
      <vt:lpstr>Максимова</vt:lpstr>
      <vt:lpstr>Махалова</vt:lpstr>
      <vt:lpstr>Мира</vt:lpstr>
      <vt:lpstr>прибрежный</vt:lpstr>
      <vt:lpstr>сосновая, энгельса</vt:lpstr>
      <vt:lpstr>чугунова</vt:lpstr>
      <vt:lpstr>Маяковского</vt:lpstr>
      <vt:lpstr>1-й уч. ситники</vt:lpstr>
      <vt:lpstr>п.сит. ул.центральная</vt:lpstr>
      <vt:lpstr>п.жел. ул.ценртальная</vt:lpstr>
      <vt:lpstr>киселихинский госпиталь</vt:lpstr>
      <vt:lpstr>вокзальная</vt:lpstr>
      <vt:lpstr>садовая</vt:lpstr>
      <vt:lpstr>приречный</vt:lpstr>
      <vt:lpstr>октябрьская</vt:lpstr>
      <vt:lpstr>общежития</vt:lpstr>
      <vt:lpstr>новостройка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2016-03-16T06:30:17Z</dcterms:modified>
</cp:coreProperties>
</file>